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623"/>
  <workbookPr codeName="ThisWorkbook" defaultThemeVersion="124226"/>
  <mc:AlternateContent xmlns:mc="http://schemas.openxmlformats.org/markup-compatibility/2006">
    <mc:Choice Requires="x15">
      <x15ac:absPath xmlns:x15ac="http://schemas.microsoft.com/office/spreadsheetml/2010/11/ac" url="https://telefilm-my.sharepoint.com/personal/elaine_beliveau_telefilm_ca/Documents/Relaunch 25-26/c_Production 25-26/Prod 25-26 ANGLO/"/>
    </mc:Choice>
  </mc:AlternateContent>
  <xr:revisionPtr revIDLastSave="4" documentId="8_{7DE67C2C-12F1-423B-8075-D2C72A386EFD}" xr6:coauthVersionLast="47" xr6:coauthVersionMax="47" xr10:uidLastSave="{45F90CB5-CE88-437B-8984-1CD6A3A3156F}"/>
  <bookViews>
    <workbookView xWindow="-120" yWindow="-120" windowWidth="29040" windowHeight="15840" tabRatio="684" activeTab="3" xr2:uid="{00000000-000D-0000-FFFF-FFFF00000000}"/>
  </bookViews>
  <sheets>
    <sheet name="Summary (locked)" sheetId="2" r:id="rId1"/>
    <sheet name="Detail" sheetId="3" r:id="rId2"/>
    <sheet name="Cash Flow" sheetId="4" r:id="rId3"/>
    <sheet name="Instructions" sheetId="5" r:id="rId4"/>
  </sheets>
  <definedNames>
    <definedName name="_xlnm.Print_Titles" localSheetId="1">Detail!$18:$19</definedName>
    <definedName name="_xlnm.Print_Area" localSheetId="1">Detail!$A$1:$Y$240</definedName>
    <definedName name="_xlnm.Print_Area" localSheetId="0">'Summary (locked)'!$A$1:$L$59</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42" i="4" l="1"/>
  <c r="N158" i="3"/>
  <c r="N157" i="3"/>
  <c r="N156" i="3"/>
  <c r="N155" i="3"/>
  <c r="N154" i="3"/>
  <c r="N153" i="3"/>
  <c r="N152" i="3"/>
  <c r="N151" i="3"/>
  <c r="N150" i="3"/>
  <c r="N149" i="3"/>
  <c r="N148" i="3"/>
  <c r="N147" i="3"/>
  <c r="N141" i="3"/>
  <c r="N140" i="3"/>
  <c r="N139" i="3"/>
  <c r="N138" i="3"/>
  <c r="N137" i="3"/>
  <c r="N136" i="3"/>
  <c r="N135" i="3"/>
  <c r="N134" i="3" l="1"/>
  <c r="C5" i="4" l="1"/>
  <c r="C4" i="4"/>
  <c r="Q24" i="3"/>
  <c r="P24" i="3"/>
  <c r="Y23" i="3" l="1"/>
  <c r="X23" i="3"/>
  <c r="V23" i="3"/>
  <c r="U23" i="3"/>
  <c r="T23" i="3"/>
  <c r="R23" i="3"/>
  <c r="O21" i="3"/>
  <c r="H53" i="3"/>
  <c r="N53" i="3" s="1"/>
  <c r="I235" i="3"/>
  <c r="G235" i="3"/>
  <c r="I233" i="3"/>
  <c r="G233" i="3"/>
  <c r="O158" i="3"/>
  <c r="O157" i="3"/>
  <c r="O156" i="3"/>
  <c r="O155" i="3"/>
  <c r="O154" i="3"/>
  <c r="O153" i="3"/>
  <c r="O152" i="3"/>
  <c r="O151" i="3"/>
  <c r="O150" i="3"/>
  <c r="O149" i="3"/>
  <c r="O148" i="3"/>
  <c r="O147" i="3"/>
  <c r="O141" i="3"/>
  <c r="O140" i="3"/>
  <c r="O139" i="3"/>
  <c r="O138" i="3"/>
  <c r="O137" i="3"/>
  <c r="O136" i="3"/>
  <c r="O135" i="3"/>
  <c r="O134" i="3"/>
  <c r="O216" i="3"/>
  <c r="O215" i="3"/>
  <c r="O214" i="3"/>
  <c r="O212" i="3"/>
  <c r="O211" i="3"/>
  <c r="O209" i="3"/>
  <c r="O198" i="3"/>
  <c r="O197" i="3"/>
  <c r="O196" i="3"/>
  <c r="O195" i="3"/>
  <c r="O194" i="3"/>
  <c r="O193" i="3"/>
  <c r="O192" i="3"/>
  <c r="O191" i="3"/>
  <c r="O190" i="3"/>
  <c r="O189" i="3"/>
  <c r="O188" i="3"/>
  <c r="O187" i="3"/>
  <c r="O186" i="3"/>
  <c r="O185" i="3"/>
  <c r="O184" i="3"/>
  <c r="O183" i="3"/>
  <c r="O177" i="3"/>
  <c r="O176" i="3"/>
  <c r="O175" i="3"/>
  <c r="O174" i="3"/>
  <c r="O173" i="3"/>
  <c r="O172" i="3"/>
  <c r="O171" i="3"/>
  <c r="O170" i="3"/>
  <c r="O169" i="3"/>
  <c r="O44" i="3"/>
  <c r="O43" i="3"/>
  <c r="O42" i="3"/>
  <c r="O41" i="3"/>
  <c r="O34" i="3"/>
  <c r="O33" i="3"/>
  <c r="O32" i="3"/>
  <c r="O31" i="3"/>
  <c r="O30" i="3"/>
  <c r="K9" i="2" l="1"/>
  <c r="K8" i="2"/>
  <c r="Q221" i="3"/>
  <c r="P221" i="3"/>
  <c r="Q208" i="3"/>
  <c r="P208" i="3"/>
  <c r="Q182" i="3"/>
  <c r="P182" i="3"/>
  <c r="Q168" i="3"/>
  <c r="P168" i="3"/>
  <c r="Q146" i="3"/>
  <c r="P146" i="3"/>
  <c r="Q133" i="3"/>
  <c r="P133" i="3"/>
  <c r="Q118" i="3"/>
  <c r="P118" i="3"/>
  <c r="Q111" i="3"/>
  <c r="P111" i="3"/>
  <c r="Q103" i="3"/>
  <c r="P103" i="3"/>
  <c r="Q90" i="3"/>
  <c r="P90" i="3"/>
  <c r="Q79" i="3"/>
  <c r="P79" i="3"/>
  <c r="Q65" i="3"/>
  <c r="P65" i="3"/>
  <c r="Q51" i="3"/>
  <c r="P51" i="3"/>
  <c r="Q39" i="3"/>
  <c r="P39" i="3"/>
  <c r="Q28" i="3"/>
  <c r="P28" i="3"/>
  <c r="Q20" i="3"/>
  <c r="P20" i="3"/>
  <c r="B7" i="2"/>
  <c r="B6" i="2"/>
  <c r="H126" i="3" l="1"/>
  <c r="H125" i="3"/>
  <c r="H124" i="3"/>
  <c r="H123" i="3"/>
  <c r="H122" i="3"/>
  <c r="H121" i="3"/>
  <c r="H120" i="3"/>
  <c r="H119" i="3"/>
  <c r="H113" i="3"/>
  <c r="H112" i="3"/>
  <c r="H106" i="3"/>
  <c r="H105" i="3"/>
  <c r="H104" i="3"/>
  <c r="H98" i="3"/>
  <c r="H97" i="3"/>
  <c r="H96" i="3"/>
  <c r="H95" i="3"/>
  <c r="H94" i="3"/>
  <c r="H93" i="3"/>
  <c r="H92" i="3"/>
  <c r="H91" i="3"/>
  <c r="H85" i="3"/>
  <c r="H84" i="3"/>
  <c r="H83" i="3"/>
  <c r="H82" i="3"/>
  <c r="H81" i="3"/>
  <c r="H80" i="3"/>
  <c r="H73" i="3"/>
  <c r="H72" i="3"/>
  <c r="H71" i="3"/>
  <c r="H70" i="3"/>
  <c r="H69" i="3"/>
  <c r="H68" i="3"/>
  <c r="H74" i="3"/>
  <c r="H67" i="3"/>
  <c r="H66" i="3"/>
  <c r="H60" i="3"/>
  <c r="H59" i="3"/>
  <c r="H58" i="3"/>
  <c r="H57" i="3"/>
  <c r="H56" i="3"/>
  <c r="H55" i="3"/>
  <c r="H54" i="3"/>
  <c r="O53" i="3"/>
  <c r="J9" i="2"/>
  <c r="J8" i="2"/>
  <c r="R223" i="3"/>
  <c r="R222" i="3"/>
  <c r="R216" i="3"/>
  <c r="R215" i="3"/>
  <c r="R214" i="3"/>
  <c r="R212" i="3"/>
  <c r="R211" i="3"/>
  <c r="R209" i="3"/>
  <c r="R198" i="3"/>
  <c r="R197" i="3"/>
  <c r="R196" i="3"/>
  <c r="R195" i="3"/>
  <c r="R194" i="3"/>
  <c r="R193" i="3"/>
  <c r="R192" i="3"/>
  <c r="R191" i="3"/>
  <c r="R190" i="3"/>
  <c r="R189" i="3"/>
  <c r="R188" i="3"/>
  <c r="R187" i="3"/>
  <c r="R186" i="3"/>
  <c r="R185" i="3"/>
  <c r="R184" i="3"/>
  <c r="R183" i="3"/>
  <c r="R177" i="3"/>
  <c r="R176" i="3"/>
  <c r="R175" i="3"/>
  <c r="R174" i="3"/>
  <c r="R173" i="3"/>
  <c r="R172" i="3"/>
  <c r="R171" i="3"/>
  <c r="R170" i="3"/>
  <c r="R169" i="3"/>
  <c r="R158" i="3"/>
  <c r="R157" i="3"/>
  <c r="R156" i="3"/>
  <c r="R155" i="3"/>
  <c r="R154" i="3"/>
  <c r="R153" i="3"/>
  <c r="R152" i="3"/>
  <c r="R151" i="3"/>
  <c r="R150" i="3"/>
  <c r="R149" i="3"/>
  <c r="R148" i="3"/>
  <c r="R147" i="3"/>
  <c r="R141" i="3"/>
  <c r="R140" i="3"/>
  <c r="R139" i="3"/>
  <c r="R138" i="3"/>
  <c r="R137" i="3"/>
  <c r="R136" i="3"/>
  <c r="R135" i="3"/>
  <c r="R134" i="3"/>
  <c r="R126" i="3"/>
  <c r="R125" i="3"/>
  <c r="R124" i="3"/>
  <c r="R123" i="3"/>
  <c r="R122" i="3"/>
  <c r="R121" i="3"/>
  <c r="R120" i="3"/>
  <c r="R119" i="3"/>
  <c r="R113" i="3"/>
  <c r="R112" i="3"/>
  <c r="R106" i="3"/>
  <c r="R105" i="3"/>
  <c r="R104" i="3"/>
  <c r="R98" i="3"/>
  <c r="R97" i="3"/>
  <c r="R96" i="3"/>
  <c r="R95" i="3"/>
  <c r="R94" i="3"/>
  <c r="R93" i="3"/>
  <c r="R92" i="3"/>
  <c r="R91" i="3"/>
  <c r="R85" i="3"/>
  <c r="R84" i="3"/>
  <c r="R83" i="3"/>
  <c r="R82" i="3"/>
  <c r="R81" i="3"/>
  <c r="R80" i="3"/>
  <c r="R74" i="3"/>
  <c r="R73" i="3"/>
  <c r="R72" i="3"/>
  <c r="R71" i="3"/>
  <c r="R70" i="3"/>
  <c r="R69" i="3"/>
  <c r="R68" i="3"/>
  <c r="R67" i="3"/>
  <c r="R66" i="3"/>
  <c r="R60" i="3"/>
  <c r="R59" i="3"/>
  <c r="R58" i="3"/>
  <c r="R57" i="3"/>
  <c r="R56" i="3"/>
  <c r="R55" i="3"/>
  <c r="R54" i="3"/>
  <c r="R53" i="3"/>
  <c r="R44" i="3"/>
  <c r="R43" i="3"/>
  <c r="R42" i="3"/>
  <c r="R41" i="3"/>
  <c r="R34" i="3"/>
  <c r="R33" i="3"/>
  <c r="R32" i="3"/>
  <c r="R31" i="3"/>
  <c r="R30" i="3"/>
  <c r="R22" i="3"/>
  <c r="R24" i="3" s="1"/>
  <c r="O83" i="3" l="1"/>
  <c r="N83" i="3"/>
  <c r="O58" i="3"/>
  <c r="N58" i="3"/>
  <c r="O70" i="3"/>
  <c r="N70" i="3"/>
  <c r="O84" i="3"/>
  <c r="N84" i="3"/>
  <c r="O97" i="3"/>
  <c r="N97" i="3"/>
  <c r="O120" i="3"/>
  <c r="N120" i="3"/>
  <c r="O69" i="3"/>
  <c r="N69" i="3"/>
  <c r="O71" i="3"/>
  <c r="N71" i="3"/>
  <c r="O72" i="3"/>
  <c r="N72" i="3"/>
  <c r="O122" i="3"/>
  <c r="N122" i="3"/>
  <c r="O66" i="3"/>
  <c r="N66" i="3"/>
  <c r="O73" i="3"/>
  <c r="N73" i="3"/>
  <c r="O92" i="3"/>
  <c r="N92" i="3"/>
  <c r="O105" i="3"/>
  <c r="N105" i="3"/>
  <c r="O123" i="3"/>
  <c r="N123" i="3"/>
  <c r="O57" i="3"/>
  <c r="N57" i="3"/>
  <c r="O119" i="3"/>
  <c r="N119" i="3"/>
  <c r="O104" i="3"/>
  <c r="N104" i="3"/>
  <c r="O54" i="3"/>
  <c r="N54" i="3"/>
  <c r="O67" i="3"/>
  <c r="N67" i="3"/>
  <c r="O80" i="3"/>
  <c r="N80" i="3"/>
  <c r="O93" i="3"/>
  <c r="N93" i="3"/>
  <c r="O124" i="3"/>
  <c r="N124" i="3"/>
  <c r="O96" i="3"/>
  <c r="N96" i="3"/>
  <c r="O59" i="3"/>
  <c r="N59" i="3"/>
  <c r="O121" i="3"/>
  <c r="N121" i="3"/>
  <c r="O91" i="3"/>
  <c r="N91" i="3"/>
  <c r="O55" i="3"/>
  <c r="N55" i="3"/>
  <c r="O81" i="3"/>
  <c r="N81" i="3"/>
  <c r="O94" i="3"/>
  <c r="N94" i="3"/>
  <c r="O125" i="3"/>
  <c r="N125" i="3"/>
  <c r="O56" i="3"/>
  <c r="N56" i="3"/>
  <c r="O68" i="3"/>
  <c r="N68" i="3"/>
  <c r="O82" i="3"/>
  <c r="N82" i="3"/>
  <c r="O95" i="3"/>
  <c r="N95" i="3"/>
  <c r="O113" i="3"/>
  <c r="N113" i="3"/>
  <c r="O126" i="3"/>
  <c r="N126" i="3"/>
  <c r="O112" i="3"/>
  <c r="N112" i="3"/>
  <c r="O106" i="3"/>
  <c r="N106" i="3"/>
  <c r="O98" i="3"/>
  <c r="N98" i="3"/>
  <c r="O85" i="3"/>
  <c r="N85" i="3"/>
  <c r="O74" i="3"/>
  <c r="N74" i="3"/>
  <c r="O60" i="3"/>
  <c r="N60" i="3"/>
  <c r="R114" i="3"/>
  <c r="R127" i="3"/>
  <c r="R107" i="3"/>
  <c r="R61" i="3"/>
  <c r="R75" i="3"/>
  <c r="R99" i="3"/>
  <c r="R178" i="3"/>
  <c r="R35" i="3"/>
  <c r="R86" i="3"/>
  <c r="R199" i="3"/>
  <c r="R217" i="3"/>
  <c r="R45" i="3"/>
  <c r="R142" i="3"/>
  <c r="R159" i="3"/>
  <c r="C42" i="4"/>
  <c r="C41" i="4"/>
  <c r="K40" i="2" l="1"/>
  <c r="K39" i="2"/>
  <c r="J40" i="2"/>
  <c r="J39" i="2"/>
  <c r="C50" i="2" l="1"/>
  <c r="C48" i="2"/>
  <c r="E50" i="2"/>
  <c r="E48" i="2"/>
  <c r="Q217" i="3"/>
  <c r="K35" i="2" s="1"/>
  <c r="K36" i="2" s="1"/>
  <c r="P217" i="3"/>
  <c r="J35" i="2" s="1"/>
  <c r="J36" i="2" s="1"/>
  <c r="Q199" i="3"/>
  <c r="K32" i="2" s="1"/>
  <c r="P199" i="3"/>
  <c r="Q178" i="3"/>
  <c r="K31" i="2" s="1"/>
  <c r="P178" i="3"/>
  <c r="J31" i="2" s="1"/>
  <c r="Q159" i="3"/>
  <c r="K26" i="2" s="1"/>
  <c r="P159" i="3"/>
  <c r="J26" i="2" s="1"/>
  <c r="Q142" i="3"/>
  <c r="K25" i="2" s="1"/>
  <c r="P142" i="3"/>
  <c r="J25" i="2" s="1"/>
  <c r="Q127" i="3"/>
  <c r="K22" i="2" s="1"/>
  <c r="P127" i="3"/>
  <c r="J22" i="2" s="1"/>
  <c r="Q114" i="3"/>
  <c r="K21" i="2" s="1"/>
  <c r="P114" i="3"/>
  <c r="J21" i="2" s="1"/>
  <c r="Q107" i="3"/>
  <c r="K20" i="2" s="1"/>
  <c r="P107" i="3"/>
  <c r="J20" i="2" s="1"/>
  <c r="Q99" i="3"/>
  <c r="K19" i="2" s="1"/>
  <c r="P99" i="3"/>
  <c r="J19" i="2" s="1"/>
  <c r="Q86" i="3"/>
  <c r="K18" i="2" s="1"/>
  <c r="P86" i="3"/>
  <c r="J18" i="2" s="1"/>
  <c r="Q75" i="3"/>
  <c r="K17" i="2" s="1"/>
  <c r="P75" i="3"/>
  <c r="J17" i="2" s="1"/>
  <c r="Q61" i="3"/>
  <c r="K16" i="2" s="1"/>
  <c r="P61" i="3"/>
  <c r="J16" i="2" s="1"/>
  <c r="Q45" i="3"/>
  <c r="K13" i="2" s="1"/>
  <c r="P45" i="3"/>
  <c r="J13" i="2" s="1"/>
  <c r="Q35" i="3"/>
  <c r="K12" i="2" s="1"/>
  <c r="P35" i="3"/>
  <c r="J12" i="2" s="1"/>
  <c r="K11" i="2"/>
  <c r="J11" i="2"/>
  <c r="N199" i="3"/>
  <c r="N178" i="3"/>
  <c r="C33" i="4" l="1"/>
  <c r="N201" i="3"/>
  <c r="K33" i="2"/>
  <c r="K27" i="2"/>
  <c r="C32" i="4"/>
  <c r="J32" i="2"/>
  <c r="J33" i="2" s="1"/>
  <c r="J23" i="2"/>
  <c r="J27" i="2"/>
  <c r="J14" i="2"/>
  <c r="K23" i="2"/>
  <c r="K14" i="2"/>
  <c r="P225" i="3"/>
  <c r="N233" i="3" s="1"/>
  <c r="Q161" i="3"/>
  <c r="Q225" i="3"/>
  <c r="N235" i="3" s="1"/>
  <c r="P161" i="3"/>
  <c r="J283" i="3" l="1"/>
  <c r="K29" i="2"/>
  <c r="K42" i="2"/>
  <c r="H50" i="2" s="1"/>
  <c r="J42" i="2"/>
  <c r="H48" i="2" s="1"/>
  <c r="J29" i="2"/>
  <c r="T187" i="3"/>
  <c r="U187" i="3"/>
  <c r="V187" i="3"/>
  <c r="X187" i="3"/>
  <c r="Y187" i="3"/>
  <c r="T194" i="3"/>
  <c r="U194" i="3"/>
  <c r="V194" i="3"/>
  <c r="X194" i="3"/>
  <c r="Y194" i="3"/>
  <c r="T195" i="3"/>
  <c r="U195" i="3"/>
  <c r="V195" i="3"/>
  <c r="X195" i="3"/>
  <c r="Y195" i="3"/>
  <c r="T196" i="3"/>
  <c r="U196" i="3"/>
  <c r="V196" i="3"/>
  <c r="X196" i="3"/>
  <c r="Y196" i="3"/>
  <c r="T197" i="3"/>
  <c r="U197" i="3"/>
  <c r="V197" i="3"/>
  <c r="X197" i="3"/>
  <c r="Y197" i="3"/>
  <c r="T198" i="3"/>
  <c r="U198" i="3"/>
  <c r="V198" i="3"/>
  <c r="X198" i="3"/>
  <c r="Y198" i="3"/>
  <c r="T174" i="3"/>
  <c r="U174" i="3"/>
  <c r="V174" i="3"/>
  <c r="X174" i="3"/>
  <c r="Y174" i="3"/>
  <c r="T175" i="3"/>
  <c r="U175" i="3"/>
  <c r="V175" i="3"/>
  <c r="X175" i="3"/>
  <c r="Y175" i="3"/>
  <c r="T176" i="3"/>
  <c r="U176" i="3"/>
  <c r="V176" i="3"/>
  <c r="X176" i="3"/>
  <c r="Y176" i="3"/>
  <c r="T177" i="3"/>
  <c r="U177" i="3"/>
  <c r="V177" i="3"/>
  <c r="X177" i="3"/>
  <c r="Y177" i="3"/>
  <c r="T169" i="3"/>
  <c r="U169" i="3"/>
  <c r="V169" i="3"/>
  <c r="X169" i="3"/>
  <c r="Y169" i="3"/>
  <c r="T170" i="3"/>
  <c r="U170" i="3"/>
  <c r="V170" i="3"/>
  <c r="X170" i="3"/>
  <c r="Y170" i="3"/>
  <c r="T171" i="3"/>
  <c r="U171" i="3"/>
  <c r="V171" i="3"/>
  <c r="X171" i="3"/>
  <c r="Y171" i="3"/>
  <c r="T172" i="3"/>
  <c r="U172" i="3"/>
  <c r="V172" i="3"/>
  <c r="X172" i="3"/>
  <c r="Y172" i="3"/>
  <c r="O58" i="4" l="1"/>
  <c r="N58" i="4"/>
  <c r="M58" i="4"/>
  <c r="L58" i="4"/>
  <c r="K58" i="4"/>
  <c r="J58" i="4"/>
  <c r="I58" i="4"/>
  <c r="H58" i="4"/>
  <c r="G58" i="4"/>
  <c r="F58" i="4"/>
  <c r="E58" i="4"/>
  <c r="D58" i="4"/>
  <c r="C58" i="4"/>
  <c r="P56" i="4"/>
  <c r="P55" i="4"/>
  <c r="P54" i="4"/>
  <c r="P53" i="4"/>
  <c r="P52" i="4"/>
  <c r="P51" i="4"/>
  <c r="P50" i="4"/>
  <c r="P49" i="4"/>
  <c r="P48" i="4"/>
  <c r="P41" i="4"/>
  <c r="O38" i="4"/>
  <c r="N38" i="4"/>
  <c r="M38" i="4"/>
  <c r="L38" i="4"/>
  <c r="K38" i="4"/>
  <c r="J38" i="4"/>
  <c r="I38" i="4"/>
  <c r="H38" i="4"/>
  <c r="G38" i="4"/>
  <c r="F38" i="4"/>
  <c r="E38" i="4"/>
  <c r="D38" i="4"/>
  <c r="P37" i="4"/>
  <c r="O34" i="4"/>
  <c r="N34" i="4"/>
  <c r="M34" i="4"/>
  <c r="L34" i="4"/>
  <c r="K34" i="4"/>
  <c r="J34" i="4"/>
  <c r="I34" i="4"/>
  <c r="H34" i="4"/>
  <c r="G34" i="4"/>
  <c r="F34" i="4"/>
  <c r="E34" i="4"/>
  <c r="D34" i="4"/>
  <c r="P33" i="4"/>
  <c r="P32" i="4"/>
  <c r="O29" i="4"/>
  <c r="N29" i="4"/>
  <c r="M29" i="4"/>
  <c r="L29" i="4"/>
  <c r="K29" i="4"/>
  <c r="J29" i="4"/>
  <c r="I29" i="4"/>
  <c r="H29" i="4"/>
  <c r="G29" i="4"/>
  <c r="F29" i="4"/>
  <c r="E29" i="4"/>
  <c r="D29" i="4"/>
  <c r="P28" i="4"/>
  <c r="P27" i="4"/>
  <c r="O24" i="4"/>
  <c r="N24" i="4"/>
  <c r="M24" i="4"/>
  <c r="L24" i="4"/>
  <c r="K24" i="4"/>
  <c r="J24" i="4"/>
  <c r="I24" i="4"/>
  <c r="H24" i="4"/>
  <c r="G24" i="4"/>
  <c r="F24" i="4"/>
  <c r="E24" i="4"/>
  <c r="D24" i="4"/>
  <c r="P23" i="4"/>
  <c r="P22" i="4"/>
  <c r="P21" i="4"/>
  <c r="P20" i="4"/>
  <c r="P19" i="4"/>
  <c r="P18" i="4"/>
  <c r="P17" i="4"/>
  <c r="O14" i="4"/>
  <c r="N14" i="4"/>
  <c r="M14" i="4"/>
  <c r="L14" i="4"/>
  <c r="K14" i="4"/>
  <c r="J14" i="4"/>
  <c r="I14" i="4"/>
  <c r="H14" i="4"/>
  <c r="G14" i="4"/>
  <c r="F14" i="4"/>
  <c r="E14" i="4"/>
  <c r="D14" i="4"/>
  <c r="P13" i="4"/>
  <c r="P12" i="4"/>
  <c r="P11" i="4"/>
  <c r="P38" i="4" l="1"/>
  <c r="H44" i="4"/>
  <c r="H60" i="4" s="1"/>
  <c r="P14" i="4"/>
  <c r="P34" i="4"/>
  <c r="P24" i="4"/>
  <c r="L44" i="4"/>
  <c r="L60" i="4" s="1"/>
  <c r="D44" i="4"/>
  <c r="D60" i="4" s="1"/>
  <c r="D62" i="4" s="1"/>
  <c r="I44" i="4"/>
  <c r="I60" i="4" s="1"/>
  <c r="F44" i="4"/>
  <c r="F60" i="4" s="1"/>
  <c r="J44" i="4"/>
  <c r="J60" i="4" s="1"/>
  <c r="N44" i="4"/>
  <c r="N60" i="4" s="1"/>
  <c r="E44" i="4"/>
  <c r="E60" i="4" s="1"/>
  <c r="M44" i="4"/>
  <c r="M60" i="4" s="1"/>
  <c r="G44" i="4"/>
  <c r="G60" i="4" s="1"/>
  <c r="K44" i="4"/>
  <c r="K60" i="4" s="1"/>
  <c r="O44" i="4"/>
  <c r="O60" i="4" s="1"/>
  <c r="P29" i="4"/>
  <c r="P58" i="4"/>
  <c r="P44" i="4" l="1"/>
  <c r="E62" i="4"/>
  <c r="F62" i="4" s="1"/>
  <c r="G62" i="4" s="1"/>
  <c r="H62" i="4" s="1"/>
  <c r="I62" i="4" s="1"/>
  <c r="J62" i="4" s="1"/>
  <c r="K62" i="4" s="1"/>
  <c r="L62" i="4" s="1"/>
  <c r="M62" i="4" s="1"/>
  <c r="N62" i="4" s="1"/>
  <c r="O62" i="4" s="1"/>
  <c r="Y223" i="3"/>
  <c r="X223" i="3"/>
  <c r="V223" i="3"/>
  <c r="U223" i="3"/>
  <c r="T223" i="3"/>
  <c r="Y222" i="3"/>
  <c r="X222" i="3"/>
  <c r="V222" i="3"/>
  <c r="U222" i="3"/>
  <c r="T222" i="3"/>
  <c r="T211" i="3"/>
  <c r="U211" i="3"/>
  <c r="V211" i="3"/>
  <c r="X211" i="3"/>
  <c r="Y211" i="3"/>
  <c r="T212" i="3"/>
  <c r="U212" i="3"/>
  <c r="V212" i="3"/>
  <c r="X212" i="3"/>
  <c r="Y212" i="3"/>
  <c r="T214" i="3"/>
  <c r="U214" i="3"/>
  <c r="V214" i="3"/>
  <c r="X214" i="3"/>
  <c r="Y214" i="3"/>
  <c r="T215" i="3"/>
  <c r="U215" i="3"/>
  <c r="V215" i="3"/>
  <c r="X215" i="3"/>
  <c r="Y215" i="3"/>
  <c r="T216" i="3"/>
  <c r="U216" i="3"/>
  <c r="V216" i="3"/>
  <c r="X216" i="3"/>
  <c r="Y216" i="3"/>
  <c r="Y209" i="3"/>
  <c r="X209" i="3"/>
  <c r="V209" i="3"/>
  <c r="U209" i="3"/>
  <c r="T209" i="3"/>
  <c r="T184" i="3"/>
  <c r="U184" i="3"/>
  <c r="V184" i="3"/>
  <c r="X184" i="3"/>
  <c r="Y184" i="3"/>
  <c r="T185" i="3"/>
  <c r="U185" i="3"/>
  <c r="V185" i="3"/>
  <c r="X185" i="3"/>
  <c r="Y185" i="3"/>
  <c r="T186" i="3"/>
  <c r="U186" i="3"/>
  <c r="V186" i="3"/>
  <c r="X186" i="3"/>
  <c r="Y186" i="3"/>
  <c r="T188" i="3"/>
  <c r="U188" i="3"/>
  <c r="V188" i="3"/>
  <c r="X188" i="3"/>
  <c r="Y188" i="3"/>
  <c r="T189" i="3"/>
  <c r="U189" i="3"/>
  <c r="V189" i="3"/>
  <c r="X189" i="3"/>
  <c r="Y189" i="3"/>
  <c r="T190" i="3"/>
  <c r="U190" i="3"/>
  <c r="V190" i="3"/>
  <c r="X190" i="3"/>
  <c r="Y190" i="3"/>
  <c r="T191" i="3"/>
  <c r="U191" i="3"/>
  <c r="V191" i="3"/>
  <c r="X191" i="3"/>
  <c r="Y191" i="3"/>
  <c r="T192" i="3"/>
  <c r="U192" i="3"/>
  <c r="V192" i="3"/>
  <c r="X192" i="3"/>
  <c r="Y192" i="3"/>
  <c r="T193" i="3"/>
  <c r="U193" i="3"/>
  <c r="V193" i="3"/>
  <c r="X193" i="3"/>
  <c r="Y193" i="3"/>
  <c r="Y183" i="3"/>
  <c r="X183" i="3"/>
  <c r="V183" i="3"/>
  <c r="U183" i="3"/>
  <c r="T183" i="3"/>
  <c r="Y173" i="3"/>
  <c r="Y178" i="3" s="1"/>
  <c r="X173" i="3"/>
  <c r="X178" i="3" s="1"/>
  <c r="V173" i="3"/>
  <c r="V178" i="3" s="1"/>
  <c r="U173" i="3"/>
  <c r="U178" i="3" s="1"/>
  <c r="T173" i="3"/>
  <c r="T178" i="3" s="1"/>
  <c r="T148" i="3"/>
  <c r="U148" i="3"/>
  <c r="V148" i="3"/>
  <c r="Y148" i="3"/>
  <c r="T149" i="3"/>
  <c r="U149" i="3"/>
  <c r="V149" i="3"/>
  <c r="Y149" i="3"/>
  <c r="U150" i="3"/>
  <c r="V150" i="3"/>
  <c r="Y150" i="3"/>
  <c r="T151" i="3"/>
  <c r="U151" i="3"/>
  <c r="V151" i="3"/>
  <c r="Y151" i="3"/>
  <c r="T152" i="3"/>
  <c r="U152" i="3"/>
  <c r="V152" i="3"/>
  <c r="Y152" i="3"/>
  <c r="T153" i="3"/>
  <c r="U153" i="3"/>
  <c r="V153" i="3"/>
  <c r="Y153" i="3"/>
  <c r="T154" i="3"/>
  <c r="U154" i="3"/>
  <c r="V154" i="3"/>
  <c r="Y154" i="3"/>
  <c r="T155" i="3"/>
  <c r="U155" i="3"/>
  <c r="V155" i="3"/>
  <c r="Y155" i="3"/>
  <c r="T156" i="3"/>
  <c r="U156" i="3"/>
  <c r="V156" i="3"/>
  <c r="Y156" i="3"/>
  <c r="T157" i="3"/>
  <c r="U157" i="3"/>
  <c r="V157" i="3"/>
  <c r="Y157" i="3"/>
  <c r="T158" i="3"/>
  <c r="U158" i="3"/>
  <c r="V158" i="3"/>
  <c r="Y158" i="3"/>
  <c r="Y147" i="3"/>
  <c r="V147" i="3"/>
  <c r="U147" i="3"/>
  <c r="T147" i="3"/>
  <c r="T135" i="3"/>
  <c r="U135" i="3"/>
  <c r="V135" i="3"/>
  <c r="Y135" i="3"/>
  <c r="T136" i="3"/>
  <c r="U136" i="3"/>
  <c r="V136" i="3"/>
  <c r="Y136" i="3"/>
  <c r="T137" i="3"/>
  <c r="U137" i="3"/>
  <c r="V137" i="3"/>
  <c r="Y137" i="3"/>
  <c r="T138" i="3"/>
  <c r="U138" i="3"/>
  <c r="V138" i="3"/>
  <c r="Y138" i="3"/>
  <c r="T139" i="3"/>
  <c r="U139" i="3"/>
  <c r="V139" i="3"/>
  <c r="Y139" i="3"/>
  <c r="T140" i="3"/>
  <c r="U140" i="3"/>
  <c r="V140" i="3"/>
  <c r="Y140" i="3"/>
  <c r="T141" i="3"/>
  <c r="U141" i="3"/>
  <c r="V141" i="3"/>
  <c r="Y141" i="3"/>
  <c r="Y134" i="3"/>
  <c r="V134" i="3"/>
  <c r="U134" i="3"/>
  <c r="T120" i="3"/>
  <c r="U120" i="3"/>
  <c r="V120" i="3"/>
  <c r="Y120" i="3"/>
  <c r="T121" i="3"/>
  <c r="U121" i="3"/>
  <c r="V121" i="3"/>
  <c r="Y121" i="3"/>
  <c r="T122" i="3"/>
  <c r="U122" i="3"/>
  <c r="V122" i="3"/>
  <c r="Y122" i="3"/>
  <c r="T123" i="3"/>
  <c r="U123" i="3"/>
  <c r="V123" i="3"/>
  <c r="Y123" i="3"/>
  <c r="T124" i="3"/>
  <c r="U124" i="3"/>
  <c r="V124" i="3"/>
  <c r="Y124" i="3"/>
  <c r="T125" i="3"/>
  <c r="U125" i="3"/>
  <c r="V125" i="3"/>
  <c r="Y125" i="3"/>
  <c r="T126" i="3"/>
  <c r="U126" i="3"/>
  <c r="V126" i="3"/>
  <c r="Y126" i="3"/>
  <c r="Y119" i="3"/>
  <c r="V119" i="3"/>
  <c r="U119" i="3"/>
  <c r="T119" i="3"/>
  <c r="U113" i="3"/>
  <c r="V113" i="3"/>
  <c r="Y113" i="3"/>
  <c r="Y112" i="3"/>
  <c r="V112" i="3"/>
  <c r="U112" i="3"/>
  <c r="T112" i="3"/>
  <c r="T105" i="3"/>
  <c r="V105" i="3"/>
  <c r="Y105" i="3"/>
  <c r="U106" i="3"/>
  <c r="V106" i="3"/>
  <c r="Y106" i="3"/>
  <c r="Y104" i="3"/>
  <c r="V104" i="3"/>
  <c r="U104" i="3"/>
  <c r="T92" i="3"/>
  <c r="U92" i="3"/>
  <c r="V92" i="3"/>
  <c r="Y92" i="3"/>
  <c r="T93" i="3"/>
  <c r="U93" i="3"/>
  <c r="V93" i="3"/>
  <c r="Y93" i="3"/>
  <c r="T94" i="3"/>
  <c r="U94" i="3"/>
  <c r="V94" i="3"/>
  <c r="Y94" i="3"/>
  <c r="T95" i="3"/>
  <c r="U95" i="3"/>
  <c r="V95" i="3"/>
  <c r="Y95" i="3"/>
  <c r="T96" i="3"/>
  <c r="U96" i="3"/>
  <c r="V96" i="3"/>
  <c r="Y96" i="3"/>
  <c r="T97" i="3"/>
  <c r="U97" i="3"/>
  <c r="V97" i="3"/>
  <c r="Y97" i="3"/>
  <c r="T98" i="3"/>
  <c r="U98" i="3"/>
  <c r="V98" i="3"/>
  <c r="Y98" i="3"/>
  <c r="Y91" i="3"/>
  <c r="V91" i="3"/>
  <c r="U91" i="3"/>
  <c r="T81" i="3"/>
  <c r="U81" i="3"/>
  <c r="V81" i="3"/>
  <c r="Y81" i="3"/>
  <c r="T82" i="3"/>
  <c r="U82" i="3"/>
  <c r="V82" i="3"/>
  <c r="Y82" i="3"/>
  <c r="T83" i="3"/>
  <c r="U83" i="3"/>
  <c r="V83" i="3"/>
  <c r="Y83" i="3"/>
  <c r="T84" i="3"/>
  <c r="U84" i="3"/>
  <c r="V84" i="3"/>
  <c r="Y84" i="3"/>
  <c r="T85" i="3"/>
  <c r="U85" i="3"/>
  <c r="V85" i="3"/>
  <c r="Y85" i="3"/>
  <c r="Y80" i="3"/>
  <c r="V80" i="3"/>
  <c r="U80" i="3"/>
  <c r="T80" i="3"/>
  <c r="T66" i="3"/>
  <c r="U66" i="3"/>
  <c r="V66" i="3"/>
  <c r="Y66" i="3"/>
  <c r="T67" i="3"/>
  <c r="U67" i="3"/>
  <c r="V67" i="3"/>
  <c r="Y67" i="3"/>
  <c r="U68" i="3"/>
  <c r="V68" i="3"/>
  <c r="Y68" i="3"/>
  <c r="T69" i="3"/>
  <c r="U69" i="3"/>
  <c r="V69" i="3"/>
  <c r="Y69" i="3"/>
  <c r="T70" i="3"/>
  <c r="U70" i="3"/>
  <c r="V70" i="3"/>
  <c r="Y70" i="3"/>
  <c r="T71" i="3"/>
  <c r="U71" i="3"/>
  <c r="V71" i="3"/>
  <c r="Y71" i="3"/>
  <c r="T72" i="3"/>
  <c r="U72" i="3"/>
  <c r="V72" i="3"/>
  <c r="Y72" i="3"/>
  <c r="T73" i="3"/>
  <c r="U73" i="3"/>
  <c r="V73" i="3"/>
  <c r="Y73" i="3"/>
  <c r="T74" i="3"/>
  <c r="U74" i="3"/>
  <c r="V74" i="3"/>
  <c r="Y74" i="3"/>
  <c r="T54" i="3"/>
  <c r="U54" i="3"/>
  <c r="V54" i="3"/>
  <c r="Y54" i="3"/>
  <c r="T55" i="3"/>
  <c r="U55" i="3"/>
  <c r="V55" i="3"/>
  <c r="Y55" i="3"/>
  <c r="T56" i="3"/>
  <c r="U56" i="3"/>
  <c r="V56" i="3"/>
  <c r="Y56" i="3"/>
  <c r="T57" i="3"/>
  <c r="U57" i="3"/>
  <c r="V57" i="3"/>
  <c r="Y57" i="3"/>
  <c r="T58" i="3"/>
  <c r="U58" i="3"/>
  <c r="V58" i="3"/>
  <c r="Y58" i="3"/>
  <c r="T59" i="3"/>
  <c r="U59" i="3"/>
  <c r="V59" i="3"/>
  <c r="Y59" i="3"/>
  <c r="T60" i="3"/>
  <c r="V60" i="3"/>
  <c r="Y60" i="3"/>
  <c r="Y53" i="3"/>
  <c r="V53" i="3"/>
  <c r="U53" i="3"/>
  <c r="T53" i="3"/>
  <c r="T42" i="3"/>
  <c r="U42" i="3"/>
  <c r="V42" i="3"/>
  <c r="X42" i="3"/>
  <c r="Y42" i="3"/>
  <c r="T43" i="3"/>
  <c r="U43" i="3"/>
  <c r="V43" i="3"/>
  <c r="X43" i="3"/>
  <c r="Y43" i="3"/>
  <c r="T44" i="3"/>
  <c r="U44" i="3"/>
  <c r="V44" i="3"/>
  <c r="X44" i="3"/>
  <c r="Y44" i="3"/>
  <c r="Y41" i="3"/>
  <c r="X41" i="3"/>
  <c r="V41" i="3"/>
  <c r="U41" i="3"/>
  <c r="T41" i="3"/>
  <c r="T31" i="3"/>
  <c r="U31" i="3"/>
  <c r="V31" i="3"/>
  <c r="X31" i="3"/>
  <c r="Y31" i="3"/>
  <c r="T32" i="3"/>
  <c r="U32" i="3"/>
  <c r="V32" i="3"/>
  <c r="X32" i="3"/>
  <c r="Y32" i="3"/>
  <c r="T33" i="3"/>
  <c r="U33" i="3"/>
  <c r="V33" i="3"/>
  <c r="X33" i="3"/>
  <c r="Y33" i="3"/>
  <c r="T34" i="3"/>
  <c r="U34" i="3"/>
  <c r="V34" i="3"/>
  <c r="X34" i="3"/>
  <c r="Y34" i="3"/>
  <c r="Y30" i="3"/>
  <c r="X30" i="3"/>
  <c r="V30" i="3"/>
  <c r="U30" i="3"/>
  <c r="T30" i="3"/>
  <c r="Y22" i="3"/>
  <c r="X22" i="3"/>
  <c r="V22" i="3"/>
  <c r="T22" i="3"/>
  <c r="U22" i="3"/>
  <c r="T217" i="3" l="1"/>
  <c r="Y75" i="3"/>
  <c r="T127" i="3"/>
  <c r="X80" i="3" l="1"/>
  <c r="H40" i="2"/>
  <c r="H39" i="2"/>
  <c r="G40" i="2"/>
  <c r="F40" i="2"/>
  <c r="G39" i="2"/>
  <c r="F39" i="2"/>
  <c r="E40" i="2"/>
  <c r="D40" i="2"/>
  <c r="C40" i="2"/>
  <c r="E39" i="2"/>
  <c r="D39" i="2"/>
  <c r="C39" i="2"/>
  <c r="X59" i="3" l="1"/>
  <c r="B40" i="2"/>
  <c r="B39" i="2"/>
  <c r="B35" i="2"/>
  <c r="B32" i="2"/>
  <c r="B31" i="2"/>
  <c r="B26" i="2"/>
  <c r="B25" i="2"/>
  <c r="B22" i="2"/>
  <c r="B21" i="2"/>
  <c r="B20" i="2"/>
  <c r="B19" i="2"/>
  <c r="B18" i="2"/>
  <c r="B17" i="2"/>
  <c r="B16" i="2"/>
  <c r="B13" i="2"/>
  <c r="B12" i="2"/>
  <c r="B11" i="2"/>
  <c r="A88" i="3" l="1"/>
  <c r="A77" i="3"/>
  <c r="T86" i="3"/>
  <c r="T24" i="3"/>
  <c r="C11" i="2" s="1"/>
  <c r="N24" i="3"/>
  <c r="N35" i="3"/>
  <c r="N45" i="3"/>
  <c r="X153" i="3"/>
  <c r="X154" i="3"/>
  <c r="X155" i="3"/>
  <c r="X156" i="3"/>
  <c r="X158" i="3"/>
  <c r="N217" i="3"/>
  <c r="H44" i="2"/>
  <c r="C11" i="4" l="1"/>
  <c r="T150" i="3"/>
  <c r="T159" i="3" s="1"/>
  <c r="C26" i="2" s="1"/>
  <c r="T134" i="3"/>
  <c r="T142" i="3" s="1"/>
  <c r="C25" i="2" s="1"/>
  <c r="C37" i="4"/>
  <c r="C38" i="4" s="1"/>
  <c r="C12" i="4"/>
  <c r="C13" i="4"/>
  <c r="X147" i="3"/>
  <c r="X141" i="3"/>
  <c r="X152" i="3"/>
  <c r="X139" i="3"/>
  <c r="X151" i="3"/>
  <c r="X138" i="3"/>
  <c r="X150" i="3"/>
  <c r="X137" i="3"/>
  <c r="X140" i="3"/>
  <c r="X157" i="3"/>
  <c r="X149" i="3"/>
  <c r="X136" i="3"/>
  <c r="X134" i="3"/>
  <c r="X148" i="3"/>
  <c r="X135" i="3"/>
  <c r="H31" i="2"/>
  <c r="H12" i="2"/>
  <c r="H35" i="2"/>
  <c r="H36" i="2" s="1"/>
  <c r="H32" i="2"/>
  <c r="U60" i="3"/>
  <c r="U61" i="3" s="1"/>
  <c r="D16" i="2" s="1"/>
  <c r="H13" i="2"/>
  <c r="Y86" i="3"/>
  <c r="G18" i="2" s="1"/>
  <c r="U86" i="3"/>
  <c r="D18" i="2" s="1"/>
  <c r="V86" i="3"/>
  <c r="E18" i="2" s="1"/>
  <c r="V75" i="3"/>
  <c r="E17" i="2" s="1"/>
  <c r="U75" i="3"/>
  <c r="D17" i="2" s="1"/>
  <c r="V159" i="3"/>
  <c r="E26" i="2" s="1"/>
  <c r="U114" i="3"/>
  <c r="D21" i="2" s="1"/>
  <c r="C35" i="2"/>
  <c r="C36" i="2" s="1"/>
  <c r="D31" i="2"/>
  <c r="U199" i="3"/>
  <c r="D32" i="2" s="1"/>
  <c r="Y61" i="3"/>
  <c r="G16" i="2" s="1"/>
  <c r="Y217" i="3"/>
  <c r="T35" i="3"/>
  <c r="C12" i="2" s="1"/>
  <c r="T61" i="3"/>
  <c r="C16" i="2" s="1"/>
  <c r="C18" i="2"/>
  <c r="C22" i="2"/>
  <c r="C31" i="2"/>
  <c r="T199" i="3"/>
  <c r="V24" i="3"/>
  <c r="E11" i="2" s="1"/>
  <c r="X53" i="3"/>
  <c r="V217" i="3"/>
  <c r="U217" i="3"/>
  <c r="V61" i="3"/>
  <c r="E16" i="2" s="1"/>
  <c r="V107" i="3"/>
  <c r="E20" i="2" s="1"/>
  <c r="V114" i="3"/>
  <c r="E21" i="2" s="1"/>
  <c r="X217" i="3"/>
  <c r="F31" i="2"/>
  <c r="X199" i="3"/>
  <c r="U35" i="3"/>
  <c r="D12" i="2" s="1"/>
  <c r="U127" i="3"/>
  <c r="D22" i="2" s="1"/>
  <c r="U142" i="3"/>
  <c r="D25" i="2" s="1"/>
  <c r="U159" i="3"/>
  <c r="D26" i="2" s="1"/>
  <c r="G17" i="2"/>
  <c r="Y99" i="3"/>
  <c r="G19" i="2" s="1"/>
  <c r="Y107" i="3"/>
  <c r="G20" i="2" s="1"/>
  <c r="Y114" i="3"/>
  <c r="G21" i="2" s="1"/>
  <c r="Y142" i="3"/>
  <c r="G25" i="2" s="1"/>
  <c r="Y159" i="3"/>
  <c r="G26" i="2" s="1"/>
  <c r="G31" i="2"/>
  <c r="Y199" i="3"/>
  <c r="G32" i="2" s="1"/>
  <c r="V35" i="3"/>
  <c r="E12" i="2" s="1"/>
  <c r="V99" i="3"/>
  <c r="E19" i="2" s="1"/>
  <c r="V127" i="3"/>
  <c r="E22" i="2" s="1"/>
  <c r="V142" i="3"/>
  <c r="E25" i="2" s="1"/>
  <c r="E31" i="2"/>
  <c r="V199" i="3"/>
  <c r="E32" i="2" s="1"/>
  <c r="Y24" i="3"/>
  <c r="G11" i="2" s="1"/>
  <c r="Y127" i="3"/>
  <c r="G22" i="2" s="1"/>
  <c r="X24" i="3"/>
  <c r="F11" i="2" s="1"/>
  <c r="N159" i="3"/>
  <c r="N142" i="3"/>
  <c r="U45" i="3"/>
  <c r="D13" i="2" s="1"/>
  <c r="U99" i="3"/>
  <c r="D19" i="2" s="1"/>
  <c r="X35" i="3"/>
  <c r="F12" i="2" s="1"/>
  <c r="Y35" i="3"/>
  <c r="G12" i="2" s="1"/>
  <c r="U24" i="3"/>
  <c r="D11" i="2" s="1"/>
  <c r="T45" i="3"/>
  <c r="C13" i="2" s="1"/>
  <c r="X45" i="3"/>
  <c r="F13" i="2" s="1"/>
  <c r="Y45" i="3"/>
  <c r="G13" i="2" s="1"/>
  <c r="V45" i="3"/>
  <c r="E13" i="2" s="1"/>
  <c r="H11" i="2"/>
  <c r="J284" i="3" l="1"/>
  <c r="J285" i="3" s="1"/>
  <c r="F32" i="2"/>
  <c r="F33" i="2" s="1"/>
  <c r="T113" i="3"/>
  <c r="T114" i="3" s="1"/>
  <c r="C21" i="2" s="1"/>
  <c r="T106" i="3"/>
  <c r="U105" i="3"/>
  <c r="U107" i="3" s="1"/>
  <c r="D20" i="2" s="1"/>
  <c r="D23" i="2" s="1"/>
  <c r="T104" i="3"/>
  <c r="T91" i="3"/>
  <c r="T99" i="3" s="1"/>
  <c r="C19" i="2" s="1"/>
  <c r="T68" i="3"/>
  <c r="T75" i="3" s="1"/>
  <c r="C17" i="2" s="1"/>
  <c r="C28" i="4"/>
  <c r="F35" i="2"/>
  <c r="F36" i="2" s="1"/>
  <c r="G35" i="2"/>
  <c r="G36" i="2" s="1"/>
  <c r="Y225" i="3"/>
  <c r="D35" i="2"/>
  <c r="D36" i="2" s="1"/>
  <c r="E35" i="2"/>
  <c r="E36" i="2" s="1"/>
  <c r="V225" i="3"/>
  <c r="C27" i="4"/>
  <c r="C32" i="2"/>
  <c r="C33" i="2" s="1"/>
  <c r="X159" i="3"/>
  <c r="F26" i="2" s="1"/>
  <c r="X142" i="3"/>
  <c r="F25" i="2" s="1"/>
  <c r="X122" i="3"/>
  <c r="X71" i="3"/>
  <c r="X98" i="3"/>
  <c r="X56" i="3"/>
  <c r="X96" i="3"/>
  <c r="X112" i="3"/>
  <c r="X54" i="3"/>
  <c r="X74" i="3"/>
  <c r="X57" i="3"/>
  <c r="X104" i="3"/>
  <c r="X58" i="3"/>
  <c r="X92" i="3"/>
  <c r="X55" i="3"/>
  <c r="X124" i="3"/>
  <c r="X97" i="3"/>
  <c r="X123" i="3"/>
  <c r="X67" i="3"/>
  <c r="X91" i="3"/>
  <c r="X68" i="3"/>
  <c r="X106" i="3"/>
  <c r="X85" i="3"/>
  <c r="X93" i="3"/>
  <c r="X95" i="3"/>
  <c r="X84" i="3"/>
  <c r="X82" i="3"/>
  <c r="X126" i="3"/>
  <c r="X105" i="3"/>
  <c r="X73" i="3"/>
  <c r="X125" i="3"/>
  <c r="X120" i="3"/>
  <c r="X121" i="3"/>
  <c r="X113" i="3"/>
  <c r="X70" i="3"/>
  <c r="X94" i="3"/>
  <c r="X69" i="3"/>
  <c r="X60" i="3"/>
  <c r="X83" i="3"/>
  <c r="X72" i="3"/>
  <c r="H14" i="2"/>
  <c r="C14" i="4"/>
  <c r="H33" i="2"/>
  <c r="X119" i="3"/>
  <c r="N127" i="3"/>
  <c r="C23" i="4" s="1"/>
  <c r="H25" i="2"/>
  <c r="H26" i="2"/>
  <c r="C34" i="4"/>
  <c r="X81" i="3"/>
  <c r="N86" i="3"/>
  <c r="C19" i="4" s="1"/>
  <c r="X66" i="3"/>
  <c r="N75" i="3"/>
  <c r="C18" i="4" s="1"/>
  <c r="N61" i="3"/>
  <c r="E33" i="2"/>
  <c r="C27" i="2"/>
  <c r="D27" i="2"/>
  <c r="C14" i="2"/>
  <c r="N99" i="3"/>
  <c r="D33" i="2"/>
  <c r="E14" i="2"/>
  <c r="E23" i="2"/>
  <c r="N114" i="3"/>
  <c r="E27" i="2"/>
  <c r="G33" i="2"/>
  <c r="G27" i="2"/>
  <c r="D14" i="2"/>
  <c r="F14" i="2"/>
  <c r="G14" i="2"/>
  <c r="G23" i="2"/>
  <c r="N107" i="3"/>
  <c r="C21" i="4" s="1"/>
  <c r="V161" i="3"/>
  <c r="Y161" i="3"/>
  <c r="N225" i="3" l="1"/>
  <c r="U161" i="3"/>
  <c r="U225" i="3"/>
  <c r="T107" i="3"/>
  <c r="C20" i="2" s="1"/>
  <c r="C23" i="2" s="1"/>
  <c r="C29" i="2" s="1"/>
  <c r="C20" i="4"/>
  <c r="C17" i="4"/>
  <c r="X107" i="3"/>
  <c r="F20" i="2" s="1"/>
  <c r="F27" i="2"/>
  <c r="X114" i="3"/>
  <c r="F21" i="2" s="1"/>
  <c r="X61" i="3"/>
  <c r="F16" i="2" s="1"/>
  <c r="X86" i="3"/>
  <c r="F18" i="2" s="1"/>
  <c r="X99" i="3"/>
  <c r="F19" i="2" s="1"/>
  <c r="X75" i="3"/>
  <c r="F17" i="2" s="1"/>
  <c r="X127" i="3"/>
  <c r="F22" i="2" s="1"/>
  <c r="H18" i="2"/>
  <c r="H17" i="2"/>
  <c r="H27" i="2"/>
  <c r="H19" i="2"/>
  <c r="C29" i="4"/>
  <c r="H21" i="2"/>
  <c r="C22" i="4"/>
  <c r="H16" i="2"/>
  <c r="D29" i="2"/>
  <c r="E42" i="2"/>
  <c r="G29" i="2"/>
  <c r="D42" i="2"/>
  <c r="E29" i="2"/>
  <c r="H20" i="2"/>
  <c r="H22" i="2"/>
  <c r="N161" i="3"/>
  <c r="N202" i="3" s="1"/>
  <c r="G42" i="2"/>
  <c r="O23" i="3" l="1"/>
  <c r="O223" i="3"/>
  <c r="O222" i="3"/>
  <c r="O22" i="3"/>
  <c r="T161" i="3"/>
  <c r="T225" i="3"/>
  <c r="V226" i="3" s="1"/>
  <c r="R161" i="3"/>
  <c r="C42" i="2"/>
  <c r="C24" i="4"/>
  <c r="C44" i="4" s="1"/>
  <c r="R225" i="3"/>
  <c r="X225" i="3"/>
  <c r="Y226" i="3" s="1"/>
  <c r="X161" i="3"/>
  <c r="F23" i="2"/>
  <c r="F29" i="2" s="1"/>
  <c r="N229" i="3"/>
  <c r="N237" i="3" s="1"/>
  <c r="H23" i="2"/>
  <c r="U226" i="3" l="1"/>
  <c r="F42" i="2"/>
  <c r="H29" i="2"/>
  <c r="C56" i="2" s="1"/>
  <c r="H42" i="2"/>
  <c r="C54" i="2" s="1"/>
  <c r="C57" i="2" l="1"/>
  <c r="C55" i="2"/>
  <c r="H46" i="2"/>
  <c r="H52"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Thérien, Marie-France (MTL)</author>
  </authors>
  <commentList>
    <comment ref="B48" authorId="0" shapeId="0" xr:uid="{00000000-0006-0000-0200-000001000000}">
      <text>
        <r>
          <rPr>
            <sz val="9"/>
            <color indexed="81"/>
            <rFont val="Tahoma"/>
            <family val="2"/>
          </rPr>
          <t xml:space="preserve">The CMF payment schedule is: 45% upon full execution and receipt of the agreement between the applicant and the CMF, 35% upon receipt and approval of the beta version documentation and 20% upon receipt and approval of closing documentation for the project. However, at its sole discretion, the CMF may set different percentages on a case-by-case basis.
</t>
        </r>
      </text>
    </comment>
  </commentList>
</comments>
</file>

<file path=xl/sharedStrings.xml><?xml version="1.0" encoding="utf-8"?>
<sst xmlns="http://schemas.openxmlformats.org/spreadsheetml/2006/main" count="938" uniqueCount="437">
  <si>
    <t>ACCOUNT</t>
  </si>
  <si>
    <t>CATEGORY</t>
  </si>
  <si>
    <t>COST ALLOCATION</t>
  </si>
  <si>
    <t>COST ORIGIN</t>
  </si>
  <si>
    <t>TOTAL</t>
  </si>
  <si>
    <t>Internal</t>
  </si>
  <si>
    <t>Related</t>
  </si>
  <si>
    <t>External</t>
  </si>
  <si>
    <t>Canadian</t>
  </si>
  <si>
    <t>Non-Canadian</t>
  </si>
  <si>
    <t>01</t>
  </si>
  <si>
    <t>02</t>
  </si>
  <si>
    <t>03</t>
  </si>
  <si>
    <t>TOTAL A - PRODUCER</t>
  </si>
  <si>
    <t>04</t>
  </si>
  <si>
    <t>05</t>
  </si>
  <si>
    <t>06</t>
  </si>
  <si>
    <t>07</t>
  </si>
  <si>
    <t>08</t>
  </si>
  <si>
    <t>09</t>
  </si>
  <si>
    <t>10</t>
  </si>
  <si>
    <t>TOTAL B - PRODUCTION TEAM LABOUR EXPENSES</t>
  </si>
  <si>
    <t>11</t>
  </si>
  <si>
    <t>12</t>
  </si>
  <si>
    <t>TOTAL C - EQUIPMENT AND MATERIALS</t>
  </si>
  <si>
    <t>SUB-TOTAL B + C</t>
  </si>
  <si>
    <t>13</t>
  </si>
  <si>
    <t>14</t>
  </si>
  <si>
    <t>TOTAL D - MARKETING, EXPOITATION, PROMOTION AND PUBLICITY</t>
  </si>
  <si>
    <t>15</t>
  </si>
  <si>
    <t>TOTAL  E  -  PRODUCTION ADMINISTRATION</t>
  </si>
  <si>
    <t>ADDITIONAL BUDGET SECTIONS</t>
  </si>
  <si>
    <t>F</t>
  </si>
  <si>
    <t>G</t>
  </si>
  <si>
    <t>TOTAL (PRODUCTION COSTS)</t>
  </si>
  <si>
    <t>H</t>
  </si>
  <si>
    <t>SECTION A - PRODUCER</t>
  </si>
  <si>
    <t>PRODUCER</t>
  </si>
  <si>
    <t>ACC.</t>
  </si>
  <si>
    <t>NAME and DETAILS  /  DESCRIPTION</t>
  </si>
  <si>
    <t>Cost</t>
  </si>
  <si>
    <t>(specify role and responsibility)</t>
  </si>
  <si>
    <t>Allocation</t>
  </si>
  <si>
    <t>Origin</t>
  </si>
  <si>
    <t>01.05</t>
  </si>
  <si>
    <t xml:space="preserve">  TOTAL PRODUCER</t>
  </si>
  <si>
    <t>RIGHTS ACQUISITION</t>
  </si>
  <si>
    <t>NAME and DETAILS</t>
  </si>
  <si>
    <t>Rights cannot be paid to the applicant, co-applicant, parent company or to a related person.</t>
  </si>
  <si>
    <t>02.05</t>
  </si>
  <si>
    <t>STORY RIGHTS (including option agreements)</t>
  </si>
  <si>
    <t>02.10</t>
  </si>
  <si>
    <t>IMAGE RIGHTS</t>
  </si>
  <si>
    <t>02.15</t>
  </si>
  <si>
    <t>SOUND RIGHTS</t>
  </si>
  <si>
    <t>02.20</t>
  </si>
  <si>
    <t>LIBRARY FEES</t>
  </si>
  <si>
    <t>02.95</t>
  </si>
  <si>
    <t>OTHER RIGHTS (specify)</t>
  </si>
  <si>
    <t>TOTAL RIGHTS ACQUISITION</t>
  </si>
  <si>
    <t>PROJECT PROPOSAL PREPARATION</t>
  </si>
  <si>
    <t>DESCRIPTION</t>
  </si>
  <si>
    <t>03.10</t>
  </si>
  <si>
    <t>03.15</t>
  </si>
  <si>
    <t>CONSULTANT</t>
  </si>
  <si>
    <t>03.25</t>
  </si>
  <si>
    <t>03.95</t>
  </si>
  <si>
    <t>OTHER (specify)</t>
  </si>
  <si>
    <t>SECTION B -  PRODUCTION TEAM LABOUR EXPENSES</t>
  </si>
  <si>
    <t>KEY ROLES</t>
  </si>
  <si>
    <t>NAME</t>
  </si>
  <si>
    <t>NO.</t>
  </si>
  <si>
    <t>RATE</t>
  </si>
  <si>
    <t>X</t>
  </si>
  <si>
    <t>Production</t>
  </si>
  <si>
    <t>Testing</t>
  </si>
  <si>
    <t>Exploitation</t>
  </si>
  <si>
    <t>$ COST per unit</t>
  </si>
  <si>
    <t>04.05</t>
  </si>
  <si>
    <t>PROJECT MANAGER OR PROJECT LEADER (non shareholder only)</t>
  </si>
  <si>
    <t>04.10</t>
  </si>
  <si>
    <t>SYSTEM ARCHITECT</t>
  </si>
  <si>
    <t>04.15</t>
  </si>
  <si>
    <t>TECHNICAL DIRECTOR</t>
  </si>
  <si>
    <t>04.20</t>
  </si>
  <si>
    <t>ART DIRECTOR</t>
  </si>
  <si>
    <t>04.25</t>
  </si>
  <si>
    <t>ANIMATION DIRECTOR</t>
  </si>
  <si>
    <t>04.30</t>
  </si>
  <si>
    <t>INTERACTIVE DIRECTOR</t>
  </si>
  <si>
    <t>04.35</t>
  </si>
  <si>
    <t>CREATIVE DIRECTOR</t>
  </si>
  <si>
    <t>04.95</t>
  </si>
  <si>
    <t>TOTAL KEY ROLES</t>
  </si>
  <si>
    <t>DESIGN LABOUR</t>
  </si>
  <si>
    <t>05.10</t>
  </si>
  <si>
    <t>05.15</t>
  </si>
  <si>
    <t>GRAPHIC DESIGNER</t>
  </si>
  <si>
    <t>05.20</t>
  </si>
  <si>
    <t>GRAPHIC ARTIST - 2D</t>
  </si>
  <si>
    <t>05.25</t>
  </si>
  <si>
    <t>GRAPHIC ARTIST - 3D</t>
  </si>
  <si>
    <t>05.30</t>
  </si>
  <si>
    <t>COMPUTER ANIMATION ARTIST</t>
  </si>
  <si>
    <t>05.35</t>
  </si>
  <si>
    <t>STORYBOARD ARTIST</t>
  </si>
  <si>
    <t>05.40</t>
  </si>
  <si>
    <t>ILLUSTRATOR</t>
  </si>
  <si>
    <t>05.45</t>
  </si>
  <si>
    <t>ASSISTANT DESIGNER</t>
  </si>
  <si>
    <t>05.95</t>
  </si>
  <si>
    <t>TOTAL DESIGN LABOUR</t>
  </si>
  <si>
    <t>PROGRAMMING LABOUR</t>
  </si>
  <si>
    <t>06.05</t>
  </si>
  <si>
    <t>SENIOR PROGRAMMER</t>
  </si>
  <si>
    <t>06.10</t>
  </si>
  <si>
    <t>USEABILITY ARCHITECT</t>
  </si>
  <si>
    <t>06.15</t>
  </si>
  <si>
    <t>PROGRAMMING LABOUR (specify)</t>
  </si>
  <si>
    <t>06.20</t>
  </si>
  <si>
    <t xml:space="preserve">SYSTEM INTEGRATOR </t>
  </si>
  <si>
    <t>06.25</t>
  </si>
  <si>
    <t>TESTING LABOUR</t>
  </si>
  <si>
    <t>06.95</t>
  </si>
  <si>
    <t>TOTAL PROGRAMMING LABOUR</t>
  </si>
  <si>
    <t>AUDIO/VIDEO LABOUR</t>
  </si>
  <si>
    <t>07.05</t>
  </si>
  <si>
    <t>DIRECTOR</t>
  </si>
  <si>
    <t>07.10</t>
  </si>
  <si>
    <t>CAMERA</t>
  </si>
  <si>
    <t>07.15</t>
  </si>
  <si>
    <t>LIGHTING / GRIP LABOUR</t>
  </si>
  <si>
    <t>07.25</t>
  </si>
  <si>
    <t>AUDIO</t>
  </si>
  <si>
    <t>07.30</t>
  </si>
  <si>
    <t>ADDTL.PRODUCTION LABOUR (specify)</t>
  </si>
  <si>
    <t>07.35</t>
  </si>
  <si>
    <t>07.70</t>
  </si>
  <si>
    <t>EDITOR</t>
  </si>
  <si>
    <t>07.95</t>
  </si>
  <si>
    <t>TALENT</t>
  </si>
  <si>
    <t>08.05</t>
  </si>
  <si>
    <t>08.10</t>
  </si>
  <si>
    <t>VOICE-OVER PERFORMERS (NARRATORS)</t>
  </si>
  <si>
    <t>08.95</t>
  </si>
  <si>
    <t>TOTAL TALENT</t>
  </si>
  <si>
    <t>ADMINISTRATION LABOUR</t>
  </si>
  <si>
    <t>09.10</t>
  </si>
  <si>
    <t>09.95</t>
  </si>
  <si>
    <t>TOTAL ADMINISTRATION LABOUR</t>
  </si>
  <si>
    <t>OTHER LABOUR</t>
  </si>
  <si>
    <t>10.05</t>
  </si>
  <si>
    <t>10.10</t>
  </si>
  <si>
    <t>RESEARCHER</t>
  </si>
  <si>
    <t>10.15</t>
  </si>
  <si>
    <t>WRITER</t>
  </si>
  <si>
    <t>10.20</t>
  </si>
  <si>
    <t>CONTENT SPECIALIST</t>
  </si>
  <si>
    <t>10.25</t>
  </si>
  <si>
    <t>INTERFACE SPECIALIST</t>
  </si>
  <si>
    <t>10.40</t>
  </si>
  <si>
    <t>10.50</t>
  </si>
  <si>
    <t>WEBMASTER</t>
  </si>
  <si>
    <t>10.95</t>
  </si>
  <si>
    <t>TOTAL OTHER EXPLOITATION LABOUR</t>
  </si>
  <si>
    <t>SECTION C - EQUIPMENT AND MATERIALS</t>
  </si>
  <si>
    <t>EQUIPMENT AND MATERIALS</t>
  </si>
  <si>
    <t>QUANTITY</t>
  </si>
  <si>
    <t>(provide detailed description of equipment and materials)</t>
  </si>
  <si>
    <t>11.05</t>
  </si>
  <si>
    <t>COMPUTER WORKSTATIONS (specify)</t>
  </si>
  <si>
    <t>11.10</t>
  </si>
  <si>
    <t>DIGITIZATION EQUIPMENT</t>
  </si>
  <si>
    <t>11.15</t>
  </si>
  <si>
    <t>ADDTL. EQUIPMENT (specify)</t>
  </si>
  <si>
    <t>11.20</t>
  </si>
  <si>
    <t>ADDTL. DATA STORAGE DEVICES</t>
  </si>
  <si>
    <t>11.50</t>
  </si>
  <si>
    <t>SOFTWARE LICENCES (specify)</t>
  </si>
  <si>
    <t>11.75</t>
  </si>
  <si>
    <t>STAGING SERVER (for installation)</t>
  </si>
  <si>
    <t>11.90</t>
  </si>
  <si>
    <t>ADDTL. SUPPLIES and MATERIALS</t>
  </si>
  <si>
    <t>11.95</t>
  </si>
  <si>
    <t>TOTAL EQUIPMENT AND MATERIALS</t>
  </si>
  <si>
    <t>12.05</t>
  </si>
  <si>
    <t>ART DEPARTMENT RENTALS and SUPPLIES</t>
  </si>
  <si>
    <t>12.10</t>
  </si>
  <si>
    <t>CAMERA EQUIPMENT RENTAL</t>
  </si>
  <si>
    <t>12.15</t>
  </si>
  <si>
    <t>LIGHTING / GRIP EQUIPMENT RENTAL</t>
  </si>
  <si>
    <t>12.20</t>
  </si>
  <si>
    <t>AUDIO EQUIPMENT RENTAL</t>
  </si>
  <si>
    <t>12.30</t>
  </si>
  <si>
    <t>SOUND EFFECTS</t>
  </si>
  <si>
    <t>12.35</t>
  </si>
  <si>
    <t>12.40</t>
  </si>
  <si>
    <t>STOCK FOOTAGE-PICTURE (transfers)</t>
  </si>
  <si>
    <t>12.50</t>
  </si>
  <si>
    <t xml:space="preserve">OFFLINE EDIT </t>
  </si>
  <si>
    <t>12.55</t>
  </si>
  <si>
    <t>ONLINE EDIT</t>
  </si>
  <si>
    <t>12.60</t>
  </si>
  <si>
    <t>AUDIO RE-RECORDING and MIX</t>
  </si>
  <si>
    <t>12.90</t>
  </si>
  <si>
    <t>12.95</t>
  </si>
  <si>
    <t>The expenses of this section are allowed before the launch and for a maximum of two years beyond the launch to cover the first two years of exploitation of the product.</t>
  </si>
  <si>
    <t>MARKETING AND EXPLOITATION</t>
  </si>
  <si>
    <t>(provide detailed explanation)</t>
  </si>
  <si>
    <t>13.01</t>
  </si>
  <si>
    <t>FOCUS GROUPS</t>
  </si>
  <si>
    <t>13.02</t>
  </si>
  <si>
    <t>COMMUNITY  MANAGER</t>
  </si>
  <si>
    <t>13.03</t>
  </si>
  <si>
    <t>MARKETING DIRECTOR</t>
  </si>
  <si>
    <t>13.04</t>
  </si>
  <si>
    <t>MEDIA RELATIONS</t>
  </si>
  <si>
    <t>13.05</t>
  </si>
  <si>
    <t>SERVERS</t>
  </si>
  <si>
    <t>13.10</t>
  </si>
  <si>
    <t>SOFTWARE FOR EXPLOITATION</t>
  </si>
  <si>
    <t>13.11</t>
  </si>
  <si>
    <t>SALES SPECIALIST</t>
  </si>
  <si>
    <t>13.15</t>
  </si>
  <si>
    <t>LABOUR FOR MAINTENANCE</t>
  </si>
  <si>
    <t>13.95</t>
  </si>
  <si>
    <t>TOTAL MARKETING AND EXPLOITATION</t>
  </si>
  <si>
    <t>PROMOTION AND PUBLICITY</t>
  </si>
  <si>
    <t>14.05</t>
  </si>
  <si>
    <t>PHOTOGRAPHY</t>
  </si>
  <si>
    <t>14.10</t>
  </si>
  <si>
    <t>LAUNCH EXPENSES</t>
  </si>
  <si>
    <t>14.15</t>
  </si>
  <si>
    <t>MEDIA KITS</t>
  </si>
  <si>
    <t>14.20</t>
  </si>
  <si>
    <t>DIGITAL ADVERTISING</t>
  </si>
  <si>
    <t>14.21</t>
  </si>
  <si>
    <t>TRAILERS</t>
  </si>
  <si>
    <t>14.22</t>
  </si>
  <si>
    <t>MEDIA ADVERTISING</t>
  </si>
  <si>
    <t>14.30</t>
  </si>
  <si>
    <t>SPONSORSHIPS</t>
  </si>
  <si>
    <t>14.35</t>
  </si>
  <si>
    <t>14.40</t>
  </si>
  <si>
    <t>COLLATERAL MATERIALS</t>
  </si>
  <si>
    <t>14.50</t>
  </si>
  <si>
    <t>ANCILLARY PRODUCTS</t>
  </si>
  <si>
    <t>14.60</t>
  </si>
  <si>
    <t>REGISTRATION TO CONFERENCES</t>
  </si>
  <si>
    <t>(indicate which ones and for how many people)</t>
  </si>
  <si>
    <t>14.61</t>
  </si>
  <si>
    <t>EXHIBITION KIOSK</t>
  </si>
  <si>
    <t>14.62</t>
  </si>
  <si>
    <t>TRANSPORTATION TO CONFERENCES</t>
  </si>
  <si>
    <t>(indicate the number of people)</t>
  </si>
  <si>
    <t>14.63</t>
  </si>
  <si>
    <t>ACCOMODATIONS AT CONFERENCES</t>
  </si>
  <si>
    <t>(indicate the number of people and the number of days)</t>
  </si>
  <si>
    <t>14.64</t>
  </si>
  <si>
    <t>PER DIEM FOR STAFF AT CONFERENCES</t>
  </si>
  <si>
    <t>14.95</t>
  </si>
  <si>
    <t xml:space="preserve"> TOTAL PROMOTION AND PUBLICITY</t>
  </si>
  <si>
    <t>SECTION E - PRODUCTION ADMINISTRATION</t>
  </si>
  <si>
    <t>ADMINISTRATION</t>
  </si>
  <si>
    <t>Costs in this section must be project specific; the company's everyday expenses should be indicated in the CORPORATE OVERHEAD section (line F).</t>
  </si>
  <si>
    <t>15.40</t>
  </si>
  <si>
    <t>INSURANCE</t>
  </si>
  <si>
    <t>Consult CMF's Business Policies for the insurance requirements</t>
  </si>
  <si>
    <t>15.50</t>
  </si>
  <si>
    <t>LEGAL</t>
  </si>
  <si>
    <t>15.55</t>
  </si>
  <si>
    <t>Consult CMF's Business Policies for the accounting and reporting requirements</t>
  </si>
  <si>
    <t>15.60</t>
  </si>
  <si>
    <t>BANK SERVICE FEES</t>
  </si>
  <si>
    <t>15.65</t>
  </si>
  <si>
    <t>INTERIM FINANCING</t>
  </si>
  <si>
    <t>15.95</t>
  </si>
  <si>
    <t>TOTAL PRODUCTION ADMINISTRATION</t>
  </si>
  <si>
    <t>Hrs</t>
  </si>
  <si>
    <t>Days</t>
  </si>
  <si>
    <t>Wks</t>
  </si>
  <si>
    <t>Mths</t>
  </si>
  <si>
    <t>Flat</t>
  </si>
  <si>
    <t>Description</t>
  </si>
  <si>
    <t>Production Budget</t>
  </si>
  <si>
    <t>From:</t>
  </si>
  <si>
    <t>To:</t>
  </si>
  <si>
    <t>TOTAL "B" - LABOUR EXPENSES</t>
  </si>
  <si>
    <t>TOTAL "C" - EQUIPMENT AND MATERIALS</t>
  </si>
  <si>
    <t>TOTAL "D" - MARKETING, EXPOITATION, PROMOTION AND PUBLICITY</t>
  </si>
  <si>
    <t>PRODUCTION ADMINISTRATION</t>
  </si>
  <si>
    <t>TOTAL "E" - PRODUCTION ADMINISTRATION</t>
  </si>
  <si>
    <t>CORPORATE OVERHEAD</t>
  </si>
  <si>
    <t>CONTINGENCY</t>
  </si>
  <si>
    <t>CMF Investment</t>
  </si>
  <si>
    <t>Applicant Investment</t>
  </si>
  <si>
    <t>Deferrals (shareholders only)</t>
  </si>
  <si>
    <t>Distributor</t>
  </si>
  <si>
    <t>Federal Tax Credit</t>
  </si>
  <si>
    <t>Provincial Tax Credit</t>
  </si>
  <si>
    <t>Other Funding</t>
  </si>
  <si>
    <t>NET PROJECTED MONTHLY CASH POSITIONS</t>
  </si>
  <si>
    <t>CUMULATIVE CASH POSITION</t>
  </si>
  <si>
    <t>Summary</t>
  </si>
  <si>
    <t>PERFORMERS / ACTRESSES / ACTORS (specify)</t>
  </si>
  <si>
    <t>BUDGET DATE :</t>
  </si>
  <si>
    <t>BUDGET PREPARED BY :</t>
  </si>
  <si>
    <t>Percentage of section D of B+C sub-total :</t>
  </si>
  <si>
    <t>Total Section D :</t>
  </si>
  <si>
    <t>AUDIO / VIDEO LABOUR</t>
  </si>
  <si>
    <t>TOTAL AUDIO / VIDEO LABOUR</t>
  </si>
  <si>
    <t>ACCOUNTANT / BOOKEEPER - for the project only</t>
  </si>
  <si>
    <t>VERSIONING / TRANSLATION</t>
  </si>
  <si>
    <t>APPLICANT :</t>
  </si>
  <si>
    <t>PROJECT TITLE :</t>
  </si>
  <si>
    <t>-</t>
  </si>
  <si>
    <t>Cost Allocation - Canada Only</t>
  </si>
  <si>
    <t>Cost Origin - Canada Only</t>
  </si>
  <si>
    <t>OUTFLOWS - CANADIAN BUDGET ONLY</t>
  </si>
  <si>
    <t>PROJECTED CASH INFLOWS - CANADIAN BUDGET ONLY</t>
  </si>
  <si>
    <t>TOTAL PRODUCTION COSTS - CANADA ONLY</t>
  </si>
  <si>
    <t>TOTAL CASH INFLOWS - CANADA ONLY</t>
  </si>
  <si>
    <t>INTERNATIONAL</t>
  </si>
  <si>
    <t>GRAND TOTAL :</t>
  </si>
  <si>
    <t>SIGNATURE :</t>
  </si>
  <si>
    <t>RESEARCHER / WRITER</t>
  </si>
  <si>
    <t>MARKET RESEARCH / FOCUS GROUPS</t>
  </si>
  <si>
    <t>PRODUCTION COORDINATOR</t>
  </si>
  <si>
    <t>STOCK FOOTAGE-AUDIO / MUSIC (transfers)</t>
  </si>
  <si>
    <t xml:space="preserve">  TOTAL AUDIO / VIDEO EQUIPMENT AND MATERIALS</t>
  </si>
  <si>
    <t xml:space="preserve">AUDIO / VIDEO EQUIPMENT AND MATERIALS </t>
  </si>
  <si>
    <t>SUB-TOTAL SECTIONS B+C :</t>
  </si>
  <si>
    <t xml:space="preserve">  GRAND TOTAL CANADIAN :</t>
  </si>
  <si>
    <t>TOTAL (CANADIAN PRODUCTION COSTS) :</t>
  </si>
  <si>
    <t>UNITS / PHASE</t>
  </si>
  <si>
    <t>DURATION</t>
  </si>
  <si>
    <t>Total of Units</t>
  </si>
  <si>
    <t>Total Units</t>
  </si>
  <si>
    <t>#</t>
  </si>
  <si>
    <t>Section / Account</t>
  </si>
  <si>
    <t>SECTION A</t>
  </si>
  <si>
    <t>SECTION B</t>
  </si>
  <si>
    <t>SECTION C</t>
  </si>
  <si>
    <t>SECTION D</t>
  </si>
  <si>
    <t>SECTION E</t>
  </si>
  <si>
    <t>TOTAL "A"</t>
  </si>
  <si>
    <t>The eligible positions for the calculation of the parity assessment and diversity criteria are identified in green below (see the Evaluation Grid in the Program Guidelines, under the Team section). Make sure that the name and role of the individuals identified in these positions are identical in the online application form on Dialogue.</t>
  </si>
  <si>
    <t xml:space="preserve">Total </t>
  </si>
  <si>
    <t>Company #1</t>
  </si>
  <si>
    <t>Exchange Rate #1:</t>
  </si>
  <si>
    <t>Country #2</t>
  </si>
  <si>
    <t>Company #2</t>
  </si>
  <si>
    <t>Exchange Rate #2</t>
  </si>
  <si>
    <t>CO-PRODUCTION</t>
  </si>
  <si>
    <t>PRIOR CONCEPTUALIZATION AND/OR PROTOTYPING COSTS (if financed by CMF):</t>
  </si>
  <si>
    <t>Detail</t>
  </si>
  <si>
    <t>Cash flow</t>
  </si>
  <si>
    <t>CO-PRODUCER 1 :</t>
  </si>
  <si>
    <t>CO-PRODUCER 2 :</t>
  </si>
  <si>
    <t>Instructions</t>
  </si>
  <si>
    <t>•</t>
  </si>
  <si>
    <t>Start by filling in the "Detail" tab. Information entered in this tab will be automatically distributed to other tabs.</t>
  </si>
  <si>
    <t>The "Cash Flow" tab allows you to add period columns (months) if the project lasts longer than one year, including the last CMF payment.</t>
  </si>
  <si>
    <t xml:space="preserve">The "Summary" tab is locked. This tab will be automatically filled as per the information entered in the "Detail" tab. </t>
  </si>
  <si>
    <t xml:space="preserve">Although locked, this tab allows you to add a name, a signature and a date. </t>
  </si>
  <si>
    <r>
      <t xml:space="preserve">Pay attention to the messages that may appear in </t>
    </r>
    <r>
      <rPr>
        <b/>
        <sz val="10"/>
        <color rgb="FFFF0000"/>
        <rFont val="Arial"/>
        <family val="2"/>
      </rPr>
      <t>red</t>
    </r>
    <r>
      <rPr>
        <sz val="10"/>
        <rFont val="Arial"/>
        <family val="2"/>
      </rPr>
      <t>.</t>
    </r>
  </si>
  <si>
    <t>If the project is an International Co-Production:</t>
  </si>
  <si>
    <t>Country#1</t>
  </si>
  <si>
    <t>Costs in Canadian dollars, rounded off, per co-producer</t>
  </si>
  <si>
    <t>INTERNATIONAL CO-PRODUCTION</t>
  </si>
  <si>
    <t>GRAND TOTAL - CANADIAN BUDGET :</t>
  </si>
  <si>
    <r>
      <rPr>
        <b/>
        <sz val="9"/>
        <rFont val="Arial"/>
        <family val="2"/>
      </rPr>
      <t>Select duration basis:</t>
    </r>
    <r>
      <rPr>
        <sz val="9"/>
        <rFont val="Arial"/>
        <family val="2"/>
      </rPr>
      <t xml:space="preserve"> hrs, days, wks, mths</t>
    </r>
  </si>
  <si>
    <t>Calculs Section D</t>
  </si>
  <si>
    <t>Total Section D:</t>
  </si>
  <si>
    <t>Total dépenses canadiennes:</t>
  </si>
  <si>
    <t>Pourcentage dépenses canadiennes de la Section D</t>
  </si>
  <si>
    <t>Sections below are filled automatically with data entered in the budget.</t>
  </si>
  <si>
    <t>PRIOR CONCEPTUALIZATION / PROTOTYPING COSTS (if financed by CMF) :</t>
  </si>
  <si>
    <t>Enter the amount of each foreign co-producer's expenses in Canadian currency in the appropriate cells.</t>
  </si>
  <si>
    <t>Submit a signed agreement with each foreign co-producer, separately. Please ensure they include a budget and that the exchange rate is indicated.</t>
  </si>
  <si>
    <t>All costs must be before applicable taxes. Enter whole numbers only.</t>
  </si>
  <si>
    <t>Co-Producer #1</t>
  </si>
  <si>
    <t>Co-Producer #2</t>
  </si>
  <si>
    <t>EQUIPMENT / MATERIALS</t>
  </si>
  <si>
    <t>AUDIO / VIDEO EQUIPMENT / MATERIALS</t>
  </si>
  <si>
    <t>SECTION D - MARKETING, EXPLOITATION, PROMOTION AND PUBLICITY</t>
  </si>
  <si>
    <t>The expenses indicated in Section D (13 and 14) below must total a minimum of 25% and a maximum of 50% of the B+C sub-total of the budget. The total planned expenses in this Section D cannot be reduced in the end. Furthermore, 50% of expenses of Section D must be of Canadian origin.</t>
  </si>
  <si>
    <t>Cannot exceed 10% of the total of Sections B+C if the person at account 01.05 is a shareholder of the applicant, co-applicant or parent company.</t>
  </si>
  <si>
    <t>If the person indicated at account 04.05 is a shareholder of the applicant, co-applicant or parent company, her or his salary as Project Manager or Project Leader must be moved at account 01.05.</t>
  </si>
  <si>
    <t>Cannot exceed 10% of budget Sections B+C</t>
  </si>
  <si>
    <t>An internal transaction or with a related party must be shown at actual cost, which is the true amount that will be paid to the person or business, without a profit margin nor applicable taxes. Supporting documents, timesheets and T4s may be required at the end of the project if it is selected for funding.</t>
  </si>
  <si>
    <t>For every tab where a signature is required: do not write the name of the producer. Make sure to add a real signature or an electronic signature.</t>
  </si>
  <si>
    <t>Please consider the environment before printing.</t>
  </si>
  <si>
    <t xml:space="preserve">Deferrals are accepted for shareholders only. </t>
  </si>
  <si>
    <t>* Make sure that the totals of the sub-sections in which lines have been added include the amounts of the new lines added.</t>
  </si>
  <si>
    <t>In the International Co-Production section of the "Detail" tab, enter the name of each foreign co-producer, their country and the respective exchange rate.</t>
  </si>
  <si>
    <t xml:space="preserve">Submit the budget in excel format. The "Summary" page must be dated and signed.  </t>
  </si>
  <si>
    <t>Please do not delete or hide lines or columns in any tab.</t>
  </si>
  <si>
    <t>Internal and related salaries must be hourly, daily, weekly or monthly based, and not flat.</t>
  </si>
  <si>
    <t>OTHER PROMOTION MATERIAL</t>
  </si>
  <si>
    <t>Please do not write anything in this column nor delete it.</t>
  </si>
  <si>
    <t>Interactive Digital Media</t>
  </si>
  <si>
    <t xml:space="preserve">Note:75% of expenses must be of Canadian origin, except for Section D which is at 50%. </t>
  </si>
  <si>
    <t>INTERACTIVE OR GAME DESIGNER (DESIGNER)</t>
  </si>
  <si>
    <t>Production Budget 2025-2026</t>
  </si>
  <si>
    <t>Cost Allocation</t>
  </si>
  <si>
    <t>Cost Origin</t>
  </si>
  <si>
    <t>% of the duration devoted to the project</t>
  </si>
  <si>
    <t>DEVOTED TIME</t>
  </si>
  <si>
    <r>
      <rPr>
        <b/>
        <sz val="10"/>
        <color rgb="FFFF0000"/>
        <rFont val="Arial"/>
        <family val="2"/>
      </rPr>
      <t>NEW: DEVOTED TIME.</t>
    </r>
    <r>
      <rPr>
        <sz val="10"/>
        <rFont val="Arial"/>
        <family val="2"/>
      </rPr>
      <t xml:space="preserve"> Under “Rate”, please enter the full rate of the selected duration basis. Then indicate the percentage of that duration devoted to the project.</t>
    </r>
  </si>
  <si>
    <t>APPLICATION PREPARATION</t>
  </si>
  <si>
    <t>Equipment and software must be calculated on a prorata basis for use during the project only AND amortized on a staight-line or declining balance basis. You may add lines to specify each software licence and usage.</t>
  </si>
  <si>
    <t>TOTAL APPLICATION PREPARATION</t>
  </si>
  <si>
    <t>(name and responsibility / details)</t>
  </si>
  <si>
    <t>You may add lines if more than one person holds the same role.  See instructions.</t>
  </si>
  <si>
    <t>Expenses must be real and verifiable, and incurred prior the application submission.  Do not enter amounts in this section if conceptualization or prototyping funding has already been provided for the project.</t>
  </si>
  <si>
    <t>© 2017-2025 Telefilm Canada</t>
  </si>
  <si>
    <t>Cost allocation: Internal, Related or External?  Refer to Appendix B - Business policies for more details.</t>
  </si>
  <si>
    <t>Internal:</t>
  </si>
  <si>
    <t>A cost that will be paid to an employee (on the payroll) or directly to the applicant company.</t>
  </si>
  <si>
    <t>Related:</t>
  </si>
  <si>
    <t>External:</t>
  </si>
  <si>
    <t>A cost that will be paid to a person that is not on the payroll (freelancer) or  to a company that is not related to the applicant company.</t>
  </si>
  <si>
    <t>Types of ineligible financing sources include, but are not limited to: lines of credit or loans, sweat equity, free or volunteer labor, services, and future revenues.</t>
  </si>
  <si>
    <t>Notes on the financial structure and cash flow:</t>
  </si>
  <si>
    <t>AUDIT - Engagement review or audit</t>
  </si>
  <si>
    <t>By signing this document, I certify that the internal and related expenses correspond to the actual cost or the exchange value of the goods listed. No profit margin is added to the expected costs, neither applicable taxes.</t>
  </si>
  <si>
    <t xml:space="preserve">Prior completing the budget and submitting your application, you should be familar with the IDM Core Guidelines, the Guidelines specific to this program, the Business Policies (Appendix B) and other application documents available on the CMF website. </t>
  </si>
  <si>
    <t>Please do not write anything in the O column. It generates messages to help you complete the budget.</t>
  </si>
  <si>
    <t>If you are unable to sign the "Summary" page in Excel format, please submit the signed and dated "Summary" page in PDF format, in addition to submitting the entire budget in Excel format (.xlsx).</t>
  </si>
  <si>
    <t>A cost that will be paid to a company related to the applicant company such as a parent company or a cost that will be paid to a person</t>
  </si>
  <si>
    <t>related to the applicant company or to a shareholder in a way that this person would have the ability to exercise, directly or indirectly,</t>
  </si>
  <si>
    <t>control, joint control or significant influence over the other.</t>
  </si>
  <si>
    <t>INTERNATIONAL CO-PRODUCTION SECTION.  Columns P to R are dedicated to international co-productions.  Enter costs of each foreign co-producer in Canadian currency.</t>
  </si>
  <si>
    <t>This budget contains formulas. If you need to add lines, be sure to copy and paste an entire line to a new line to retain all the formulas in columns A to Y.</t>
  </si>
  <si>
    <t xml:space="preserve">For the budget, only anticipated expenses incurred and/or paid by the applicant are eligible. At final costs, only actual, verifiable expenses incurred and/or paid by the applicant are eligible. </t>
  </si>
  <si>
    <t>Copy an entire colum to a new column to keep all formulas. Make sure the totals include the amounts of the new added column.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</si>
</sst>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 * #,##0.00_)\ &quot;$&quot;_ ;_ * \(#,##0.00\)\ &quot;$&quot;_ ;_ * &quot;-&quot;??_)\ &quot;$&quot;_ ;_ @_ "/>
    <numFmt numFmtId="164" formatCode="[$$-1009]#,##0"/>
    <numFmt numFmtId="165" formatCode="&quot;$&quot;#,##0"/>
    <numFmt numFmtId="166" formatCode="#,##0\ [$$-C0C]"/>
    <numFmt numFmtId="167" formatCode="0.00000%"/>
    <numFmt numFmtId="168" formatCode="0.0%"/>
  </numFmts>
  <fonts count="40" x14ac:knownFonts="1">
    <font>
      <sz val="12"/>
      <name val="Arial"/>
    </font>
    <font>
      <b/>
      <sz val="12"/>
      <name val="Arial"/>
      <family val="2"/>
    </font>
    <font>
      <sz val="10"/>
      <name val="Arial"/>
      <family val="2"/>
    </font>
    <font>
      <sz val="9"/>
      <name val="Arial"/>
      <family val="2"/>
    </font>
    <font>
      <b/>
      <sz val="10"/>
      <name val="Arial"/>
      <family val="2"/>
    </font>
    <font>
      <b/>
      <sz val="9"/>
      <name val="Arial"/>
      <family val="2"/>
    </font>
    <font>
      <sz val="12"/>
      <color indexed="9"/>
      <name val="Arial"/>
      <family val="2"/>
    </font>
    <font>
      <sz val="12"/>
      <color indexed="8"/>
      <name val="Arial"/>
      <family val="2"/>
    </font>
    <font>
      <b/>
      <sz val="12"/>
      <color indexed="8"/>
      <name val="Arial"/>
      <family val="2"/>
    </font>
    <font>
      <sz val="10"/>
      <color indexed="9"/>
      <name val="Arial"/>
      <family val="2"/>
    </font>
    <font>
      <sz val="12"/>
      <name val="Arial"/>
      <family val="2"/>
    </font>
    <font>
      <b/>
      <sz val="13"/>
      <name val="Arial"/>
      <family val="2"/>
    </font>
    <font>
      <sz val="8"/>
      <name val="Arial"/>
      <family val="2"/>
    </font>
    <font>
      <i/>
      <sz val="10"/>
      <name val="Arial"/>
      <family val="2"/>
    </font>
    <font>
      <b/>
      <i/>
      <sz val="10"/>
      <name val="Arial"/>
      <family val="2"/>
    </font>
    <font>
      <b/>
      <sz val="9"/>
      <color indexed="10"/>
      <name val="Arial"/>
      <family val="2"/>
    </font>
    <font>
      <b/>
      <sz val="10"/>
      <color indexed="10"/>
      <name val="Arial"/>
      <family val="2"/>
    </font>
    <font>
      <b/>
      <sz val="11"/>
      <name val="Arial"/>
      <family val="2"/>
    </font>
    <font>
      <sz val="11"/>
      <name val="Arial"/>
      <family val="2"/>
    </font>
    <font>
      <b/>
      <sz val="11"/>
      <color indexed="10"/>
      <name val="Arial"/>
      <family val="2"/>
    </font>
    <font>
      <sz val="10"/>
      <color theme="1"/>
      <name val="Arial"/>
      <family val="2"/>
    </font>
    <font>
      <b/>
      <sz val="10"/>
      <color rgb="FFFF0000"/>
      <name val="Arial"/>
      <family val="2"/>
    </font>
    <font>
      <sz val="12"/>
      <name val="Arial"/>
      <family val="2"/>
    </font>
    <font>
      <b/>
      <sz val="11"/>
      <color theme="1"/>
      <name val="Calibri"/>
      <family val="2"/>
      <scheme val="minor"/>
    </font>
    <font>
      <sz val="9"/>
      <color theme="1"/>
      <name val="Arial"/>
      <family val="2"/>
    </font>
    <font>
      <b/>
      <sz val="9"/>
      <color theme="1"/>
      <name val="Arial"/>
      <family val="2"/>
    </font>
    <font>
      <sz val="9"/>
      <color indexed="81"/>
      <name val="Tahoma"/>
      <family val="2"/>
    </font>
    <font>
      <sz val="12"/>
      <name val="Arial"/>
      <family val="2"/>
    </font>
    <font>
      <sz val="12"/>
      <color rgb="FFFF0063"/>
      <name val="Arial"/>
      <family val="2"/>
    </font>
    <font>
      <sz val="10"/>
      <color rgb="FFFF0063"/>
      <name val="Arial"/>
      <family val="2"/>
    </font>
    <font>
      <b/>
      <sz val="10"/>
      <color theme="1"/>
      <name val="Arial"/>
      <family val="2"/>
    </font>
    <font>
      <b/>
      <i/>
      <sz val="12"/>
      <name val="Arial"/>
      <family val="2"/>
    </font>
    <font>
      <b/>
      <sz val="8"/>
      <name val="Arial"/>
      <family val="2"/>
    </font>
    <font>
      <u/>
      <sz val="10"/>
      <name val="Arial"/>
      <family val="2"/>
    </font>
    <font>
      <sz val="10"/>
      <color rgb="FF4C4C4C"/>
      <name val="Arial"/>
      <family val="2"/>
    </font>
    <font>
      <b/>
      <sz val="12"/>
      <color indexed="10"/>
      <name val="Arial"/>
      <family val="2"/>
    </font>
    <font>
      <sz val="9"/>
      <color indexed="10"/>
      <name val="Arial"/>
      <family val="2"/>
    </font>
    <font>
      <b/>
      <sz val="10"/>
      <color rgb="FF00B050"/>
      <name val="Arial"/>
      <family val="2"/>
    </font>
    <font>
      <sz val="11"/>
      <name val="Calibri"/>
      <family val="2"/>
      <scheme val="minor"/>
    </font>
    <font>
      <u/>
      <sz val="12"/>
      <name val="Arial"/>
      <family val="2"/>
    </font>
  </fonts>
  <fills count="19">
    <fill>
      <patternFill patternType="none"/>
    </fill>
    <fill>
      <patternFill patternType="gray125"/>
    </fill>
    <fill>
      <patternFill patternType="solid">
        <fgColor indexed="65"/>
        <bgColor indexed="64"/>
      </patternFill>
    </fill>
    <fill>
      <patternFill patternType="solid">
        <fgColor indexed="9"/>
        <bgColor indexed="64"/>
      </patternFill>
    </fill>
    <fill>
      <patternFill patternType="solid">
        <fgColor indexed="9"/>
        <bgColor indexed="8"/>
      </patternFill>
    </fill>
    <fill>
      <patternFill patternType="solid">
        <fgColor indexed="65"/>
        <bgColor indexed="8"/>
      </patternFill>
    </fill>
    <fill>
      <patternFill patternType="solid">
        <fgColor indexed="65"/>
        <bgColor indexed="26"/>
      </patternFill>
    </fill>
    <fill>
      <patternFill patternType="solid">
        <fgColor rgb="FFFFFF00"/>
        <bgColor indexed="64"/>
      </patternFill>
    </fill>
    <fill>
      <patternFill patternType="solid">
        <fgColor rgb="FFFF3399"/>
        <bgColor indexed="64"/>
      </patternFill>
    </fill>
    <fill>
      <patternFill patternType="solid">
        <fgColor rgb="FFD5FF18"/>
        <bgColor indexed="64"/>
      </patternFill>
    </fill>
    <fill>
      <patternFill patternType="solid">
        <fgColor rgb="FFF7D1E1"/>
        <bgColor indexed="64"/>
      </patternFill>
    </fill>
    <fill>
      <patternFill patternType="solid">
        <fgColor theme="0" tint="-0.14999847407452621"/>
        <bgColor indexed="64"/>
      </patternFill>
    </fill>
    <fill>
      <patternFill patternType="solid">
        <fgColor rgb="FFFFFF99"/>
        <bgColor indexed="64"/>
      </patternFill>
    </fill>
    <fill>
      <patternFill patternType="solid">
        <fgColor theme="8" tint="0.79998168889431442"/>
        <bgColor indexed="64"/>
      </patternFill>
    </fill>
    <fill>
      <patternFill patternType="solid">
        <fgColor rgb="FFFF2C79"/>
        <bgColor indexed="64"/>
      </patternFill>
    </fill>
    <fill>
      <patternFill patternType="solid">
        <fgColor theme="0" tint="-0.14999847407452621"/>
        <bgColor indexed="8"/>
      </patternFill>
    </fill>
    <fill>
      <patternFill patternType="solid">
        <fgColor rgb="FFA7FFFB"/>
        <bgColor indexed="64"/>
      </patternFill>
    </fill>
    <fill>
      <patternFill patternType="solid">
        <fgColor rgb="FFA7FFFB"/>
        <bgColor indexed="8"/>
      </patternFill>
    </fill>
    <fill>
      <patternFill patternType="solid">
        <fgColor theme="9" tint="0.59999389629810485"/>
        <bgColor indexed="64"/>
      </patternFill>
    </fill>
  </fills>
  <borders count="61">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medium">
        <color indexed="64"/>
      </bottom>
      <diagonal/>
    </border>
    <border>
      <left style="medium">
        <color indexed="64"/>
      </left>
      <right/>
      <top style="thin">
        <color indexed="64"/>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s>
  <cellStyleXfs count="4">
    <xf numFmtId="0" fontId="0" fillId="0" borderId="0"/>
    <xf numFmtId="44" fontId="22" fillId="0" borderId="0" applyFont="0" applyFill="0" applyBorder="0" applyAlignment="0" applyProtection="0"/>
    <xf numFmtId="0" fontId="2" fillId="0" borderId="0"/>
    <xf numFmtId="9" fontId="27" fillId="0" borderId="0" applyFont="0" applyFill="0" applyBorder="0" applyAlignment="0" applyProtection="0"/>
  </cellStyleXfs>
  <cellXfs count="484">
    <xf numFmtId="0" fontId="0" fillId="0" borderId="0" xfId="0"/>
    <xf numFmtId="0" fontId="0" fillId="0" borderId="0" xfId="0" applyAlignment="1">
      <alignment horizontal="center"/>
    </xf>
    <xf numFmtId="0" fontId="1" fillId="0" borderId="0" xfId="0" applyFont="1"/>
    <xf numFmtId="0" fontId="2" fillId="2" borderId="0" xfId="0" applyFont="1" applyFill="1"/>
    <xf numFmtId="0" fontId="2" fillId="0" borderId="0" xfId="0" applyFont="1"/>
    <xf numFmtId="0" fontId="4" fillId="0" borderId="0" xfId="0" applyFont="1"/>
    <xf numFmtId="0" fontId="5" fillId="0" borderId="0" xfId="0" applyFont="1"/>
    <xf numFmtId="0" fontId="3" fillId="0" borderId="0" xfId="0" applyFont="1"/>
    <xf numFmtId="49" fontId="0" fillId="0" borderId="0" xfId="0" applyNumberFormat="1"/>
    <xf numFmtId="0" fontId="2" fillId="2" borderId="0" xfId="0" applyFont="1" applyFill="1" applyAlignment="1">
      <alignment vertical="center"/>
    </xf>
    <xf numFmtId="0" fontId="4" fillId="2" borderId="0" xfId="0" applyFont="1" applyFill="1"/>
    <xf numFmtId="0" fontId="2" fillId="0" borderId="0" xfId="0" applyFont="1" applyAlignment="1">
      <alignment vertical="center"/>
    </xf>
    <xf numFmtId="0" fontId="2" fillId="0" borderId="0" xfId="0" applyFont="1" applyAlignment="1">
      <alignment horizontal="center" vertical="center"/>
    </xf>
    <xf numFmtId="0" fontId="2" fillId="2" borderId="0" xfId="0" applyFont="1" applyFill="1" applyAlignment="1">
      <alignment horizontal="center" vertical="center"/>
    </xf>
    <xf numFmtId="0" fontId="2" fillId="3" borderId="0" xfId="0" applyFont="1" applyFill="1" applyAlignment="1">
      <alignment vertical="center"/>
    </xf>
    <xf numFmtId="0" fontId="2" fillId="4" borderId="0" xfId="0" applyFont="1" applyFill="1" applyAlignment="1">
      <alignment horizontal="center" vertical="center"/>
    </xf>
    <xf numFmtId="37" fontId="4" fillId="2" borderId="0" xfId="0" applyNumberFormat="1" applyFont="1" applyFill="1" applyAlignment="1">
      <alignment vertical="center"/>
    </xf>
    <xf numFmtId="37" fontId="4" fillId="4" borderId="0" xfId="0" applyNumberFormat="1" applyFont="1" applyFill="1" applyAlignment="1">
      <alignment vertical="center"/>
    </xf>
    <xf numFmtId="49" fontId="2" fillId="0" borderId="0" xfId="0" applyNumberFormat="1" applyFont="1"/>
    <xf numFmtId="0" fontId="2" fillId="0" borderId="0" xfId="0" applyFont="1" applyAlignment="1">
      <alignment horizontal="center"/>
    </xf>
    <xf numFmtId="165" fontId="2" fillId="5" borderId="0" xfId="0" applyNumberFormat="1" applyFont="1" applyFill="1" applyAlignment="1">
      <alignment horizontal="right" vertical="center"/>
    </xf>
    <xf numFmtId="0" fontId="10" fillId="0" borderId="0" xfId="0" applyFont="1"/>
    <xf numFmtId="0" fontId="2" fillId="2" borderId="1" xfId="0" applyFont="1" applyFill="1" applyBorder="1" applyAlignment="1">
      <alignmen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0" fontId="4" fillId="0" borderId="2" xfId="0" applyFont="1" applyBorder="1"/>
    <xf numFmtId="49" fontId="2" fillId="0" borderId="0" xfId="0" applyNumberFormat="1" applyFont="1" applyAlignment="1">
      <alignment horizontal="center"/>
    </xf>
    <xf numFmtId="3" fontId="2" fillId="2" borderId="2" xfId="0" applyNumberFormat="1" applyFont="1" applyFill="1" applyBorder="1" applyAlignment="1">
      <alignment horizontal="center" vertical="center"/>
    </xf>
    <xf numFmtId="3" fontId="2" fillId="5" borderId="2" xfId="0" applyNumberFormat="1" applyFont="1" applyFill="1" applyBorder="1" applyAlignment="1">
      <alignment horizontal="right" vertical="center"/>
    </xf>
    <xf numFmtId="2" fontId="2" fillId="0" borderId="2" xfId="0" applyNumberFormat="1" applyFont="1" applyBorder="1" applyAlignment="1">
      <alignment horizontal="center" vertical="center"/>
    </xf>
    <xf numFmtId="0" fontId="2" fillId="2" borderId="3" xfId="0" applyFont="1" applyFill="1" applyBorder="1" applyAlignment="1">
      <alignment vertical="center"/>
    </xf>
    <xf numFmtId="0" fontId="4" fillId="5" borderId="2" xfId="0" applyFont="1" applyFill="1" applyBorder="1" applyAlignment="1">
      <alignment horizontal="center" vertical="center"/>
    </xf>
    <xf numFmtId="0" fontId="3" fillId="2" borderId="2" xfId="0" applyFont="1" applyFill="1" applyBorder="1" applyAlignment="1">
      <alignment horizontal="center" vertical="center"/>
    </xf>
    <xf numFmtId="0" fontId="2" fillId="0" borderId="6" xfId="0" applyFont="1" applyBorder="1" applyAlignment="1">
      <alignment vertical="center"/>
    </xf>
    <xf numFmtId="165" fontId="4" fillId="5" borderId="2" xfId="0" applyNumberFormat="1" applyFont="1" applyFill="1" applyBorder="1" applyAlignment="1">
      <alignment horizontal="right" vertical="center"/>
    </xf>
    <xf numFmtId="0" fontId="11" fillId="0" borderId="2" xfId="0" applyFont="1" applyBorder="1" applyAlignment="1">
      <alignment horizontal="center" vertical="center"/>
    </xf>
    <xf numFmtId="49" fontId="2" fillId="0" borderId="2" xfId="0" applyNumberFormat="1"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4" xfId="0" applyFont="1" applyBorder="1" applyAlignment="1">
      <alignment vertical="center"/>
    </xf>
    <xf numFmtId="0" fontId="4" fillId="0" borderId="1" xfId="0" applyFont="1" applyBorder="1" applyAlignment="1">
      <alignment vertical="center"/>
    </xf>
    <xf numFmtId="0" fontId="4" fillId="2" borderId="1" xfId="0" applyFont="1" applyFill="1" applyBorder="1" applyAlignment="1">
      <alignment vertical="center"/>
    </xf>
    <xf numFmtId="0" fontId="4" fillId="2" borderId="5" xfId="0" applyFont="1" applyFill="1" applyBorder="1" applyAlignment="1">
      <alignment vertical="center"/>
    </xf>
    <xf numFmtId="0" fontId="4" fillId="0" borderId="0" xfId="0" applyFont="1" applyAlignment="1">
      <alignment vertical="center"/>
    </xf>
    <xf numFmtId="0" fontId="4" fillId="2" borderId="0" xfId="0" applyFont="1" applyFill="1" applyAlignment="1">
      <alignment vertical="center"/>
    </xf>
    <xf numFmtId="0" fontId="4" fillId="0" borderId="5" xfId="0" applyFont="1" applyBorder="1" applyAlignment="1">
      <alignment vertical="center"/>
    </xf>
    <xf numFmtId="0" fontId="12" fillId="2" borderId="2" xfId="0" applyFont="1" applyFill="1" applyBorder="1" applyAlignment="1">
      <alignment horizontal="center" vertical="center"/>
    </xf>
    <xf numFmtId="0" fontId="12" fillId="0" borderId="0" xfId="0" applyFont="1"/>
    <xf numFmtId="3" fontId="2" fillId="5" borderId="5" xfId="0" applyNumberFormat="1" applyFont="1" applyFill="1" applyBorder="1" applyAlignment="1">
      <alignment horizontal="right" vertical="center"/>
    </xf>
    <xf numFmtId="0" fontId="4" fillId="0" borderId="0" xfId="0" applyFont="1" applyAlignment="1">
      <alignment horizontal="center" vertical="center"/>
    </xf>
    <xf numFmtId="0" fontId="4" fillId="2" borderId="0" xfId="0" applyFont="1" applyFill="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vertical="center"/>
    </xf>
    <xf numFmtId="165" fontId="4" fillId="5" borderId="11" xfId="0" applyNumberFormat="1" applyFont="1" applyFill="1" applyBorder="1" applyAlignment="1">
      <alignment horizontal="right" vertical="center"/>
    </xf>
    <xf numFmtId="0" fontId="6" fillId="0" borderId="12" xfId="0" applyFont="1" applyBorder="1" applyAlignment="1">
      <alignment vertical="center"/>
    </xf>
    <xf numFmtId="0" fontId="9" fillId="0" borderId="13" xfId="0" applyFont="1" applyBorder="1"/>
    <xf numFmtId="165" fontId="4" fillId="5" borderId="0" xfId="0" applyNumberFormat="1" applyFont="1" applyFill="1" applyAlignment="1">
      <alignment horizontal="right" vertical="center"/>
    </xf>
    <xf numFmtId="0" fontId="1" fillId="0" borderId="0" xfId="0" applyFont="1" applyAlignment="1">
      <alignment horizontal="right" vertical="center"/>
    </xf>
    <xf numFmtId="165" fontId="1" fillId="0" borderId="0" xfId="0" applyNumberFormat="1" applyFont="1" applyAlignment="1">
      <alignment horizontal="right" vertical="center"/>
    </xf>
    <xf numFmtId="0" fontId="2" fillId="0" borderId="3" xfId="0" applyFont="1" applyBorder="1" applyAlignment="1">
      <alignment horizontal="center" vertical="center"/>
    </xf>
    <xf numFmtId="0" fontId="4" fillId="6" borderId="0" xfId="0" applyFont="1" applyFill="1" applyAlignment="1">
      <alignment horizontal="center" vertical="center"/>
    </xf>
    <xf numFmtId="0" fontId="2" fillId="2" borderId="2" xfId="0" applyFont="1" applyFill="1" applyBorder="1" applyAlignment="1">
      <alignment horizontal="center" vertical="center"/>
    </xf>
    <xf numFmtId="3" fontId="2" fillId="5" borderId="2" xfId="0" applyNumberFormat="1" applyFont="1" applyFill="1" applyBorder="1" applyAlignment="1">
      <alignment vertical="center"/>
    </xf>
    <xf numFmtId="165" fontId="5" fillId="0" borderId="2" xfId="0" applyNumberFormat="1" applyFont="1" applyBorder="1" applyAlignment="1">
      <alignment horizontal="right" vertical="center"/>
    </xf>
    <xf numFmtId="3" fontId="2" fillId="0" borderId="2" xfId="0" applyNumberFormat="1" applyFont="1" applyBorder="1" applyAlignment="1">
      <alignment horizontal="center" vertical="center"/>
    </xf>
    <xf numFmtId="0" fontId="15" fillId="0" borderId="0" xfId="0" applyFont="1"/>
    <xf numFmtId="0" fontId="15" fillId="0" borderId="0" xfId="0" applyFont="1" applyAlignment="1">
      <alignment horizontal="center"/>
    </xf>
    <xf numFmtId="0" fontId="4" fillId="2" borderId="2"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4" xfId="0" applyFont="1" applyBorder="1" applyAlignment="1">
      <alignment vertical="center"/>
    </xf>
    <xf numFmtId="0" fontId="2" fillId="0" borderId="2" xfId="0" applyFont="1" applyBorder="1"/>
    <xf numFmtId="3" fontId="2" fillId="0" borderId="0" xfId="0" applyNumberFormat="1" applyFont="1"/>
    <xf numFmtId="3" fontId="4" fillId="0" borderId="16" xfId="0" applyNumberFormat="1" applyFont="1" applyBorder="1" applyAlignment="1">
      <alignment horizontal="center"/>
    </xf>
    <xf numFmtId="3" fontId="4" fillId="0" borderId="17" xfId="0" applyNumberFormat="1" applyFont="1" applyBorder="1" applyAlignment="1">
      <alignment horizontal="center"/>
    </xf>
    <xf numFmtId="3" fontId="4" fillId="0" borderId="18" xfId="0" applyNumberFormat="1" applyFont="1" applyBorder="1" applyAlignment="1">
      <alignment horizontal="center"/>
    </xf>
    <xf numFmtId="3" fontId="2" fillId="0" borderId="16" xfId="0" applyNumberFormat="1" applyFont="1" applyBorder="1"/>
    <xf numFmtId="3" fontId="2" fillId="0" borderId="17" xfId="0" applyNumberFormat="1" applyFont="1" applyBorder="1"/>
    <xf numFmtId="3" fontId="2" fillId="0" borderId="18" xfId="0" applyNumberFormat="1" applyFont="1" applyBorder="1"/>
    <xf numFmtId="3" fontId="4" fillId="0" borderId="16" xfId="0" applyNumberFormat="1" applyFont="1" applyBorder="1"/>
    <xf numFmtId="3" fontId="4" fillId="0" borderId="17" xfId="0" applyNumberFormat="1" applyFont="1" applyBorder="1"/>
    <xf numFmtId="3" fontId="4" fillId="0" borderId="18" xfId="0" applyNumberFormat="1" applyFont="1" applyBorder="1"/>
    <xf numFmtId="0" fontId="15" fillId="0" borderId="0" xfId="0" applyFont="1" applyAlignment="1">
      <alignment horizontal="left" indent="1"/>
    </xf>
    <xf numFmtId="3" fontId="4" fillId="0" borderId="19" xfId="0" applyNumberFormat="1" applyFont="1" applyBorder="1" applyAlignment="1">
      <alignment horizontal="center"/>
    </xf>
    <xf numFmtId="3" fontId="2" fillId="0" borderId="19" xfId="0" applyNumberFormat="1" applyFont="1" applyBorder="1"/>
    <xf numFmtId="3" fontId="4" fillId="0" borderId="19" xfId="0" applyNumberFormat="1" applyFont="1" applyBorder="1"/>
    <xf numFmtId="164" fontId="4" fillId="0" borderId="20" xfId="0" applyNumberFormat="1" applyFont="1" applyBorder="1"/>
    <xf numFmtId="0" fontId="16" fillId="0" borderId="0" xfId="0" applyFont="1"/>
    <xf numFmtId="0" fontId="4" fillId="0" borderId="6" xfId="0" applyFont="1" applyBorder="1" applyAlignment="1">
      <alignment horizontal="center" vertical="center"/>
    </xf>
    <xf numFmtId="0" fontId="11" fillId="0" borderId="9" xfId="0" applyFont="1" applyBorder="1" applyAlignment="1">
      <alignment horizontal="center" vertical="center"/>
    </xf>
    <xf numFmtId="49" fontId="17" fillId="0" borderId="2" xfId="0" applyNumberFormat="1" applyFont="1" applyBorder="1" applyAlignment="1">
      <alignment horizontal="center"/>
    </xf>
    <xf numFmtId="0" fontId="19" fillId="0" borderId="0" xfId="0" applyFont="1" applyAlignment="1">
      <alignment horizontal="left" indent="1"/>
    </xf>
    <xf numFmtId="0" fontId="18" fillId="0" borderId="0" xfId="0" applyFont="1"/>
    <xf numFmtId="0" fontId="19" fillId="0" borderId="0" xfId="0" applyFont="1"/>
    <xf numFmtId="3" fontId="3" fillId="5" borderId="2" xfId="0" applyNumberFormat="1" applyFont="1" applyFill="1" applyBorder="1" applyAlignment="1">
      <alignment horizontal="center" vertical="center"/>
    </xf>
    <xf numFmtId="0" fontId="21" fillId="0" borderId="0" xfId="0" applyFont="1"/>
    <xf numFmtId="165" fontId="1" fillId="5" borderId="2" xfId="0" applyNumberFormat="1" applyFont="1" applyFill="1" applyBorder="1" applyAlignment="1">
      <alignment horizontal="right" vertical="center"/>
    </xf>
    <xf numFmtId="0" fontId="3" fillId="0" borderId="2" xfId="2" applyFont="1" applyBorder="1" applyAlignment="1" applyProtection="1">
      <alignment vertical="top" wrapText="1"/>
      <protection locked="0"/>
    </xf>
    <xf numFmtId="0" fontId="23" fillId="0" borderId="2" xfId="0" applyFont="1" applyBorder="1"/>
    <xf numFmtId="0" fontId="0" fillId="0" borderId="2" xfId="0" applyBorder="1"/>
    <xf numFmtId="1" fontId="20" fillId="0" borderId="2" xfId="0" quotePrefix="1" applyNumberFormat="1" applyFont="1" applyBorder="1" applyAlignment="1">
      <alignment horizontal="center"/>
    </xf>
    <xf numFmtId="0" fontId="24" fillId="0" borderId="2" xfId="0" applyFont="1" applyBorder="1"/>
    <xf numFmtId="0" fontId="20" fillId="0" borderId="2" xfId="0" quotePrefix="1" applyFont="1" applyBorder="1" applyAlignment="1">
      <alignment horizontal="center"/>
    </xf>
    <xf numFmtId="0" fontId="20" fillId="0" borderId="2" xfId="0" applyFont="1" applyBorder="1" applyAlignment="1">
      <alignment horizontal="center"/>
    </xf>
    <xf numFmtId="0" fontId="25" fillId="0" borderId="2" xfId="0" applyFont="1" applyBorder="1"/>
    <xf numFmtId="0" fontId="20" fillId="0" borderId="2" xfId="0" applyFont="1" applyBorder="1"/>
    <xf numFmtId="0" fontId="3" fillId="0" borderId="2" xfId="2" applyFont="1" applyBorder="1" applyAlignment="1">
      <alignment vertical="top" wrapText="1"/>
    </xf>
    <xf numFmtId="0" fontId="11" fillId="7" borderId="2" xfId="0" applyFont="1" applyFill="1" applyBorder="1" applyAlignment="1">
      <alignment horizontal="center" vertical="center"/>
    </xf>
    <xf numFmtId="0" fontId="2" fillId="7" borderId="2" xfId="0" applyFont="1" applyFill="1" applyBorder="1" applyAlignment="1">
      <alignment horizontal="center" vertical="center"/>
    </xf>
    <xf numFmtId="0" fontId="4" fillId="7" borderId="2" xfId="0" applyFont="1" applyFill="1" applyBorder="1" applyAlignment="1">
      <alignment horizontal="center" vertical="center"/>
    </xf>
    <xf numFmtId="49" fontId="2" fillId="7" borderId="2" xfId="0" applyNumberFormat="1" applyFont="1" applyFill="1" applyBorder="1" applyAlignment="1">
      <alignment horizontal="center" vertical="center"/>
    </xf>
    <xf numFmtId="49" fontId="3" fillId="7" borderId="6" xfId="0" applyNumberFormat="1" applyFont="1" applyFill="1" applyBorder="1" applyAlignment="1">
      <alignment horizontal="center" vertical="center"/>
    </xf>
    <xf numFmtId="0" fontId="4" fillId="0" borderId="0" xfId="0" applyFont="1" applyAlignment="1">
      <alignment horizontal="right" vertical="center"/>
    </xf>
    <xf numFmtId="0" fontId="2" fillId="0" borderId="9" xfId="0" applyFont="1" applyBorder="1" applyAlignment="1">
      <alignment vertical="center"/>
    </xf>
    <xf numFmtId="0" fontId="2" fillId="0" borderId="11" xfId="0" applyFont="1" applyBorder="1" applyAlignment="1">
      <alignment horizontal="center" vertical="center" wrapText="1"/>
    </xf>
    <xf numFmtId="3" fontId="2" fillId="5" borderId="11" xfId="0" applyNumberFormat="1" applyFont="1" applyFill="1" applyBorder="1" applyAlignment="1">
      <alignment horizontal="right" vertical="center"/>
    </xf>
    <xf numFmtId="0" fontId="2" fillId="0" borderId="21" xfId="0" applyFont="1" applyBorder="1" applyAlignment="1">
      <alignment horizontal="center" vertical="center" wrapText="1"/>
    </xf>
    <xf numFmtId="3" fontId="2" fillId="5" borderId="21" xfId="0" applyNumberFormat="1" applyFont="1" applyFill="1" applyBorder="1" applyAlignment="1">
      <alignment horizontal="right" vertical="center"/>
    </xf>
    <xf numFmtId="0" fontId="2" fillId="0" borderId="0" xfId="0" applyFont="1" applyAlignment="1">
      <alignment horizontal="center" vertical="center" wrapText="1"/>
    </xf>
    <xf numFmtId="166" fontId="2" fillId="5" borderId="0" xfId="0" applyNumberFormat="1" applyFont="1" applyFill="1" applyAlignment="1">
      <alignment horizontal="right" vertical="center"/>
    </xf>
    <xf numFmtId="3" fontId="3" fillId="5" borderId="0" xfId="0" applyNumberFormat="1" applyFont="1" applyFill="1" applyAlignment="1">
      <alignment horizontal="center" vertical="center"/>
    </xf>
    <xf numFmtId="0" fontId="7" fillId="0" borderId="12" xfId="0" applyFont="1" applyBorder="1"/>
    <xf numFmtId="3" fontId="5" fillId="2" borderId="2" xfId="0" applyNumberFormat="1" applyFont="1" applyFill="1" applyBorder="1" applyAlignment="1">
      <alignment horizontal="center" vertical="center"/>
    </xf>
    <xf numFmtId="3" fontId="5" fillId="5" borderId="2" xfId="0" applyNumberFormat="1" applyFont="1" applyFill="1" applyBorder="1" applyAlignment="1">
      <alignment horizontal="center" vertical="center"/>
    </xf>
    <xf numFmtId="3" fontId="5" fillId="2" borderId="0" xfId="0" applyNumberFormat="1" applyFont="1" applyFill="1" applyAlignment="1">
      <alignment horizontal="center" vertical="center"/>
    </xf>
    <xf numFmtId="0" fontId="2" fillId="0" borderId="1" xfId="0" applyFont="1" applyBorder="1" applyAlignment="1">
      <alignment vertical="center"/>
    </xf>
    <xf numFmtId="0" fontId="2" fillId="0" borderId="5" xfId="0" applyFont="1" applyBorder="1" applyAlignment="1">
      <alignment vertical="center"/>
    </xf>
    <xf numFmtId="0" fontId="2" fillId="0" borderId="3" xfId="0" applyFont="1"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8" fillId="0" borderId="8" xfId="0" applyFont="1" applyBorder="1" applyAlignment="1">
      <alignment horizontal="left" vertical="center"/>
    </xf>
    <xf numFmtId="0" fontId="5" fillId="0" borderId="2" xfId="2" applyFont="1" applyBorder="1" applyAlignment="1">
      <alignment vertical="top" wrapText="1"/>
    </xf>
    <xf numFmtId="3" fontId="2" fillId="0" borderId="0" xfId="0" applyNumberFormat="1" applyFont="1" applyAlignment="1">
      <alignment horizontal="right"/>
    </xf>
    <xf numFmtId="0" fontId="2" fillId="9" borderId="2" xfId="0" applyFont="1" applyFill="1" applyBorder="1" applyAlignment="1">
      <alignment horizontal="center" vertical="center"/>
    </xf>
    <xf numFmtId="0" fontId="2" fillId="9" borderId="4" xfId="0" applyFont="1" applyFill="1" applyBorder="1" applyAlignment="1">
      <alignment vertical="center"/>
    </xf>
    <xf numFmtId="0" fontId="2" fillId="9" borderId="5" xfId="0" applyFont="1" applyFill="1" applyBorder="1" applyAlignment="1">
      <alignment vertical="center" wrapText="1"/>
    </xf>
    <xf numFmtId="0" fontId="2" fillId="9" borderId="5" xfId="0" applyFont="1" applyFill="1" applyBorder="1" applyAlignment="1">
      <alignment vertical="center"/>
    </xf>
    <xf numFmtId="0" fontId="2" fillId="9" borderId="2" xfId="0" quotePrefix="1" applyFont="1" applyFill="1" applyBorder="1" applyAlignment="1">
      <alignment horizontal="center" vertical="center"/>
    </xf>
    <xf numFmtId="0" fontId="2" fillId="9" borderId="2" xfId="0" applyFont="1" applyFill="1" applyBorder="1" applyAlignment="1">
      <alignment vertical="center"/>
    </xf>
    <xf numFmtId="49" fontId="28" fillId="8" borderId="0" xfId="0" applyNumberFormat="1" applyFont="1" applyFill="1"/>
    <xf numFmtId="0" fontId="28" fillId="8" borderId="0" xfId="0" applyFont="1" applyFill="1"/>
    <xf numFmtId="0" fontId="28" fillId="8" borderId="0" xfId="0" applyFont="1" applyFill="1" applyAlignment="1">
      <alignment horizontal="center"/>
    </xf>
    <xf numFmtId="49" fontId="29" fillId="8" borderId="0" xfId="0" applyNumberFormat="1" applyFont="1" applyFill="1" applyAlignment="1">
      <alignment horizontal="center"/>
    </xf>
    <xf numFmtId="0" fontId="29" fillId="8" borderId="0" xfId="0" applyFont="1" applyFill="1"/>
    <xf numFmtId="3" fontId="29" fillId="8" borderId="0" xfId="0" applyNumberFormat="1" applyFont="1" applyFill="1"/>
    <xf numFmtId="49" fontId="4" fillId="0" borderId="0" xfId="0" applyNumberFormat="1" applyFont="1" applyAlignment="1">
      <alignment horizontal="right"/>
    </xf>
    <xf numFmtId="0" fontId="1" fillId="0" borderId="0" xfId="0" applyFont="1" applyAlignment="1">
      <alignment horizontal="right"/>
    </xf>
    <xf numFmtId="0" fontId="4" fillId="2" borderId="0" xfId="0" applyFont="1" applyFill="1" applyAlignment="1">
      <alignment horizontal="right" vertical="center"/>
    </xf>
    <xf numFmtId="0" fontId="12" fillId="0" borderId="27" xfId="0" applyFont="1" applyBorder="1" applyAlignment="1">
      <alignment horizontal="center" vertical="center" wrapText="1"/>
    </xf>
    <xf numFmtId="0" fontId="5" fillId="0" borderId="2" xfId="0" applyFont="1" applyBorder="1" applyAlignment="1">
      <alignment horizontal="center" vertical="center"/>
    </xf>
    <xf numFmtId="166" fontId="3" fillId="11" borderId="20" xfId="0" applyNumberFormat="1" applyFont="1" applyFill="1" applyBorder="1" applyAlignment="1">
      <alignment horizontal="right" indent="1"/>
    </xf>
    <xf numFmtId="166" fontId="3" fillId="11" borderId="2" xfId="0" applyNumberFormat="1" applyFont="1" applyFill="1" applyBorder="1" applyAlignment="1">
      <alignment horizontal="right" indent="1"/>
    </xf>
    <xf numFmtId="164" fontId="5" fillId="0" borderId="28" xfId="0" applyNumberFormat="1" applyFont="1" applyBorder="1" applyAlignment="1">
      <alignment horizontal="right" indent="1"/>
    </xf>
    <xf numFmtId="164" fontId="5" fillId="0" borderId="35" xfId="0" applyNumberFormat="1" applyFont="1" applyBorder="1" applyAlignment="1">
      <alignment horizontal="right" indent="1"/>
    </xf>
    <xf numFmtId="164" fontId="3" fillId="0" borderId="20" xfId="0" applyNumberFormat="1" applyFont="1" applyBorder="1" applyAlignment="1">
      <alignment horizontal="right" indent="1"/>
    </xf>
    <xf numFmtId="164" fontId="3" fillId="0" borderId="2" xfId="0" applyNumberFormat="1" applyFont="1" applyBorder="1" applyAlignment="1">
      <alignment horizontal="right" indent="1"/>
    </xf>
    <xf numFmtId="164" fontId="4" fillId="0" borderId="8" xfId="0" applyNumberFormat="1" applyFont="1" applyBorder="1" applyAlignment="1">
      <alignment horizontal="right" indent="1"/>
    </xf>
    <xf numFmtId="164" fontId="4" fillId="0" borderId="36" xfId="0" applyNumberFormat="1" applyFont="1" applyBorder="1" applyAlignment="1">
      <alignment horizontal="right" indent="1"/>
    </xf>
    <xf numFmtId="164" fontId="2" fillId="0" borderId="36" xfId="0" applyNumberFormat="1" applyFont="1" applyBorder="1"/>
    <xf numFmtId="164" fontId="4" fillId="0" borderId="36" xfId="0" applyNumberFormat="1" applyFont="1" applyBorder="1"/>
    <xf numFmtId="0" fontId="10" fillId="0" borderId="0" xfId="0" applyFont="1" applyAlignment="1">
      <alignment horizontal="center" vertical="center"/>
    </xf>
    <xf numFmtId="0" fontId="12" fillId="0" borderId="40" xfId="0" applyFont="1" applyBorder="1" applyAlignment="1">
      <alignment horizontal="center" vertical="center" wrapText="1"/>
    </xf>
    <xf numFmtId="166" fontId="2" fillId="0" borderId="27" xfId="0" applyNumberFormat="1" applyFont="1" applyBorder="1"/>
    <xf numFmtId="0" fontId="14" fillId="0" borderId="0" xfId="0" applyFont="1"/>
    <xf numFmtId="164" fontId="2" fillId="0" borderId="34" xfId="0" applyNumberFormat="1" applyFont="1" applyBorder="1" applyAlignment="1">
      <alignment horizontal="right"/>
    </xf>
    <xf numFmtId="164" fontId="4" fillId="0" borderId="34" xfId="0" applyNumberFormat="1" applyFont="1" applyBorder="1"/>
    <xf numFmtId="164" fontId="2" fillId="0" borderId="34" xfId="0" applyNumberFormat="1" applyFont="1" applyBorder="1"/>
    <xf numFmtId="164" fontId="2" fillId="0" borderId="40" xfId="0" applyNumberFormat="1" applyFont="1" applyBorder="1"/>
    <xf numFmtId="164" fontId="4" fillId="10" borderId="36" xfId="0" applyNumberFormat="1" applyFont="1" applyFill="1" applyBorder="1" applyAlignment="1">
      <alignment horizontal="right" vertical="center" wrapText="1"/>
    </xf>
    <xf numFmtId="0" fontId="5" fillId="0" borderId="2" xfId="2" applyFont="1" applyBorder="1" applyAlignment="1">
      <alignment horizontal="left" vertical="center" wrapText="1"/>
    </xf>
    <xf numFmtId="164" fontId="4" fillId="0" borderId="2" xfId="0" applyNumberFormat="1" applyFont="1" applyBorder="1" applyAlignment="1">
      <alignment horizontal="right" vertical="center"/>
    </xf>
    <xf numFmtId="164" fontId="15" fillId="0" borderId="0" xfId="0" applyNumberFormat="1" applyFont="1"/>
    <xf numFmtId="164" fontId="0" fillId="0" borderId="0" xfId="0" applyNumberFormat="1"/>
    <xf numFmtId="165" fontId="13" fillId="5" borderId="2" xfId="0" applyNumberFormat="1" applyFont="1" applyFill="1" applyBorder="1" applyAlignment="1">
      <alignment horizontal="right" vertical="center"/>
    </xf>
    <xf numFmtId="0" fontId="12" fillId="0" borderId="37" xfId="0" applyFont="1" applyBorder="1" applyAlignment="1">
      <alignment horizontal="center" vertical="center" wrapText="1"/>
    </xf>
    <xf numFmtId="0" fontId="12" fillId="0" borderId="42" xfId="0" applyFont="1" applyBorder="1" applyAlignment="1">
      <alignment horizontal="center" vertical="center" wrapText="1"/>
    </xf>
    <xf numFmtId="164" fontId="2" fillId="0" borderId="25" xfId="0" applyNumberFormat="1" applyFont="1" applyBorder="1"/>
    <xf numFmtId="164" fontId="2" fillId="0" borderId="20" xfId="0" applyNumberFormat="1" applyFont="1" applyBorder="1" applyAlignment="1">
      <alignment horizontal="right"/>
    </xf>
    <xf numFmtId="164" fontId="2" fillId="0" borderId="20" xfId="0" applyNumberFormat="1" applyFont="1" applyBorder="1"/>
    <xf numFmtId="164" fontId="2" fillId="0" borderId="39" xfId="0" applyNumberFormat="1" applyFont="1" applyBorder="1"/>
    <xf numFmtId="49" fontId="14" fillId="0" borderId="2" xfId="0" applyNumberFormat="1" applyFont="1" applyBorder="1" applyAlignment="1">
      <alignment horizontal="center" vertical="center"/>
    </xf>
    <xf numFmtId="3" fontId="2" fillId="0" borderId="43" xfId="0" applyNumberFormat="1" applyFont="1" applyBorder="1"/>
    <xf numFmtId="3" fontId="2" fillId="0" borderId="44" xfId="0" applyNumberFormat="1" applyFont="1" applyBorder="1"/>
    <xf numFmtId="3" fontId="2" fillId="0" borderId="45" xfId="0" applyNumberFormat="1" applyFont="1" applyBorder="1"/>
    <xf numFmtId="3" fontId="2" fillId="0" borderId="46" xfId="0" applyNumberFormat="1" applyFont="1" applyBorder="1"/>
    <xf numFmtId="164" fontId="4" fillId="0" borderId="41" xfId="0" applyNumberFormat="1" applyFont="1" applyBorder="1"/>
    <xf numFmtId="49" fontId="4" fillId="0" borderId="0" xfId="0" applyNumberFormat="1" applyFont="1" applyAlignment="1">
      <alignment horizontal="center"/>
    </xf>
    <xf numFmtId="166" fontId="4" fillId="0" borderId="3" xfId="0" applyNumberFormat="1" applyFont="1" applyBorder="1"/>
    <xf numFmtId="0" fontId="14" fillId="0" borderId="0" xfId="0" applyFont="1" applyAlignment="1">
      <alignment horizontal="right"/>
    </xf>
    <xf numFmtId="164" fontId="13" fillId="0" borderId="2" xfId="0" applyNumberFormat="1" applyFont="1" applyBorder="1"/>
    <xf numFmtId="164" fontId="2" fillId="10" borderId="5" xfId="0" applyNumberFormat="1" applyFont="1" applyFill="1" applyBorder="1"/>
    <xf numFmtId="0" fontId="2" fillId="0" borderId="5" xfId="0" applyFont="1" applyBorder="1" applyAlignment="1">
      <alignment horizontal="right"/>
    </xf>
    <xf numFmtId="0" fontId="4" fillId="0" borderId="25" xfId="0" applyFont="1" applyBorder="1" applyAlignment="1">
      <alignment horizontal="right" vertical="center"/>
    </xf>
    <xf numFmtId="14" fontId="2" fillId="0" borderId="27" xfId="0" applyNumberFormat="1" applyFont="1" applyBorder="1" applyAlignment="1" applyProtection="1">
      <alignment horizontal="left" vertical="center"/>
      <protection locked="0"/>
    </xf>
    <xf numFmtId="0" fontId="4" fillId="0" borderId="20" xfId="0" applyFont="1" applyBorder="1" applyAlignment="1">
      <alignment horizontal="right" vertical="center"/>
    </xf>
    <xf numFmtId="0" fontId="2" fillId="0" borderId="34" xfId="0" applyFont="1" applyBorder="1" applyAlignment="1" applyProtection="1">
      <alignment horizontal="left" vertical="center"/>
      <protection locked="0"/>
    </xf>
    <xf numFmtId="0" fontId="2" fillId="7" borderId="1" xfId="0" applyFont="1" applyFill="1" applyBorder="1" applyAlignment="1">
      <alignment vertical="center"/>
    </xf>
    <xf numFmtId="0" fontId="3" fillId="5" borderId="5" xfId="0" applyFont="1" applyFill="1" applyBorder="1" applyAlignment="1">
      <alignment horizontal="center" vertical="center" wrapText="1"/>
    </xf>
    <xf numFmtId="0" fontId="3" fillId="5" borderId="2" xfId="0" applyFont="1" applyFill="1" applyBorder="1" applyAlignment="1">
      <alignment horizontal="center" vertical="center" wrapText="1"/>
    </xf>
    <xf numFmtId="3" fontId="2" fillId="5" borderId="2" xfId="0" applyNumberFormat="1" applyFont="1" applyFill="1" applyBorder="1" applyAlignment="1">
      <alignment horizontal="center" vertical="center"/>
    </xf>
    <xf numFmtId="0" fontId="23" fillId="0" borderId="2" xfId="0" applyFont="1" applyBorder="1" applyAlignment="1">
      <alignment horizontal="center" vertical="center"/>
    </xf>
    <xf numFmtId="0" fontId="30" fillId="0" borderId="2" xfId="0" applyFont="1" applyBorder="1" applyAlignment="1">
      <alignment horizontal="center" vertical="center"/>
    </xf>
    <xf numFmtId="49" fontId="4" fillId="0" borderId="25" xfId="0" applyNumberFormat="1" applyFont="1" applyBorder="1" applyAlignment="1">
      <alignment horizontal="center"/>
    </xf>
    <xf numFmtId="0" fontId="4" fillId="0" borderId="47" xfId="0" applyFont="1" applyBorder="1"/>
    <xf numFmtId="0" fontId="4" fillId="0" borderId="49" xfId="0" applyFont="1" applyBorder="1" applyAlignment="1">
      <alignment horizontal="center"/>
    </xf>
    <xf numFmtId="49" fontId="4" fillId="0" borderId="20" xfId="0" applyNumberFormat="1" applyFont="1" applyBorder="1" applyAlignment="1">
      <alignment horizontal="center"/>
    </xf>
    <xf numFmtId="0" fontId="4" fillId="0" borderId="50" xfId="0" applyFont="1" applyBorder="1" applyAlignment="1">
      <alignment horizontal="center"/>
    </xf>
    <xf numFmtId="49" fontId="2" fillId="0" borderId="20" xfId="0" applyNumberFormat="1" applyFont="1" applyBorder="1" applyAlignment="1">
      <alignment horizontal="center" vertical="center"/>
    </xf>
    <xf numFmtId="3" fontId="2" fillId="0" borderId="50" xfId="0" applyNumberFormat="1" applyFont="1" applyBorder="1"/>
    <xf numFmtId="164" fontId="4" fillId="0" borderId="50" xfId="0" applyNumberFormat="1" applyFont="1" applyBorder="1"/>
    <xf numFmtId="3" fontId="4" fillId="0" borderId="50" xfId="0" applyNumberFormat="1" applyFont="1" applyBorder="1"/>
    <xf numFmtId="0" fontId="4" fillId="0" borderId="50" xfId="0" applyFont="1" applyBorder="1"/>
    <xf numFmtId="0" fontId="2" fillId="0" borderId="50" xfId="0" applyFont="1" applyBorder="1"/>
    <xf numFmtId="49" fontId="2" fillId="0" borderId="20" xfId="0" applyNumberFormat="1" applyFont="1" applyBorder="1" applyAlignment="1">
      <alignment horizontal="center"/>
    </xf>
    <xf numFmtId="49" fontId="4" fillId="0" borderId="20" xfId="0" applyNumberFormat="1" applyFont="1" applyBorder="1" applyAlignment="1">
      <alignment horizontal="center" vertical="center"/>
    </xf>
    <xf numFmtId="0" fontId="2" fillId="0" borderId="51" xfId="0" applyFont="1" applyBorder="1"/>
    <xf numFmtId="0" fontId="4" fillId="0" borderId="28" xfId="0" applyFont="1" applyBorder="1"/>
    <xf numFmtId="0" fontId="4" fillId="0" borderId="29" xfId="0" applyFont="1" applyBorder="1"/>
    <xf numFmtId="9" fontId="2" fillId="0" borderId="0" xfId="3" applyFont="1"/>
    <xf numFmtId="164" fontId="20" fillId="0" borderId="2" xfId="1" applyNumberFormat="1" applyFont="1" applyBorder="1"/>
    <xf numFmtId="164" fontId="30" fillId="0" borderId="2" xfId="1" applyNumberFormat="1" applyFont="1" applyBorder="1"/>
    <xf numFmtId="164" fontId="20" fillId="0" borderId="2" xfId="0" applyNumberFormat="1" applyFont="1" applyBorder="1"/>
    <xf numFmtId="164" fontId="30" fillId="0" borderId="2" xfId="0" applyNumberFormat="1" applyFont="1" applyBorder="1"/>
    <xf numFmtId="0" fontId="5" fillId="0" borderId="34" xfId="0" applyFont="1" applyBorder="1" applyAlignment="1">
      <alignment horizontal="center" vertical="center"/>
    </xf>
    <xf numFmtId="164" fontId="3" fillId="0" borderId="34" xfId="0" applyNumberFormat="1" applyFont="1" applyBorder="1" applyAlignment="1">
      <alignment horizontal="right" indent="1"/>
    </xf>
    <xf numFmtId="166" fontId="3" fillId="11" borderId="34" xfId="0" applyNumberFormat="1" applyFont="1" applyFill="1" applyBorder="1" applyAlignment="1">
      <alignment horizontal="right" indent="1"/>
    </xf>
    <xf numFmtId="164" fontId="5" fillId="0" borderId="30" xfId="0" applyNumberFormat="1" applyFont="1" applyBorder="1" applyAlignment="1">
      <alignment horizontal="right" indent="1"/>
    </xf>
    <xf numFmtId="164" fontId="3" fillId="0" borderId="30" xfId="0" applyNumberFormat="1" applyFont="1" applyBorder="1" applyAlignment="1">
      <alignment horizontal="right" indent="1"/>
    </xf>
    <xf numFmtId="0" fontId="12" fillId="0" borderId="35" xfId="0" applyFont="1" applyBorder="1" applyAlignment="1">
      <alignment horizontal="center" vertical="center" wrapText="1"/>
    </xf>
    <xf numFmtId="0" fontId="12" fillId="0" borderId="28" xfId="0" applyFont="1" applyBorder="1" applyAlignment="1">
      <alignment horizontal="center" vertical="center" wrapText="1"/>
    </xf>
    <xf numFmtId="164" fontId="5" fillId="0" borderId="20" xfId="0" applyNumberFormat="1" applyFont="1" applyBorder="1" applyAlignment="1">
      <alignment horizontal="center" vertical="center"/>
    </xf>
    <xf numFmtId="0" fontId="32" fillId="0" borderId="2" xfId="0" applyFont="1" applyBorder="1" applyAlignment="1">
      <alignment horizontal="center" vertical="center" wrapText="1"/>
    </xf>
    <xf numFmtId="0" fontId="32" fillId="0" borderId="34" xfId="0" applyFont="1" applyBorder="1" applyAlignment="1">
      <alignment horizontal="center" vertical="center" wrapText="1"/>
    </xf>
    <xf numFmtId="0" fontId="0" fillId="0" borderId="0" xfId="0" applyAlignment="1">
      <alignment horizontal="center" vertical="center" wrapText="1"/>
    </xf>
    <xf numFmtId="49" fontId="4" fillId="0" borderId="0" xfId="0" applyNumberFormat="1" applyFont="1" applyAlignment="1">
      <alignment horizontal="center" vertical="center"/>
    </xf>
    <xf numFmtId="0" fontId="2" fillId="0" borderId="4" xfId="0" applyFont="1" applyBorder="1" applyAlignment="1">
      <alignment horizontal="right"/>
    </xf>
    <xf numFmtId="0" fontId="2" fillId="0" borderId="1" xfId="0" applyFont="1" applyBorder="1" applyAlignment="1">
      <alignment horizontal="right"/>
    </xf>
    <xf numFmtId="0" fontId="2" fillId="0" borderId="40" xfId="0" applyFont="1" applyBorder="1" applyAlignment="1" applyProtection="1">
      <alignment horizontal="left" vertical="center"/>
      <protection locked="0"/>
    </xf>
    <xf numFmtId="0" fontId="4" fillId="0" borderId="22" xfId="0" applyFont="1" applyBorder="1" applyAlignment="1">
      <alignment horizontal="right"/>
    </xf>
    <xf numFmtId="0" fontId="1" fillId="0" borderId="0" xfId="0" applyFont="1" applyAlignment="1">
      <alignment vertical="center"/>
    </xf>
    <xf numFmtId="0" fontId="2" fillId="0" borderId="15" xfId="0" applyFont="1" applyBorder="1" applyAlignment="1" applyProtection="1">
      <alignment horizontal="left"/>
      <protection locked="0"/>
    </xf>
    <xf numFmtId="0" fontId="2" fillId="14" borderId="0" xfId="0" applyFont="1" applyFill="1" applyAlignment="1">
      <alignment horizontal="left"/>
    </xf>
    <xf numFmtId="0" fontId="3" fillId="14" borderId="0" xfId="0" applyFont="1" applyFill="1" applyAlignment="1">
      <alignment horizontal="left"/>
    </xf>
    <xf numFmtId="0" fontId="5" fillId="0" borderId="0" xfId="0" applyFont="1" applyAlignment="1">
      <alignment horizontal="right"/>
    </xf>
    <xf numFmtId="0" fontId="4" fillId="0" borderId="0" xfId="0" applyFont="1" applyAlignment="1">
      <alignment horizontal="right"/>
    </xf>
    <xf numFmtId="0" fontId="0" fillId="0" borderId="23" xfId="0" applyBorder="1" applyAlignment="1">
      <alignment wrapText="1"/>
    </xf>
    <xf numFmtId="0" fontId="12" fillId="0" borderId="0" xfId="0" applyFont="1" applyAlignment="1">
      <alignment horizontal="center" vertical="center" wrapText="1"/>
    </xf>
    <xf numFmtId="0" fontId="4" fillId="0" borderId="52" xfId="0" applyFont="1" applyBorder="1" applyAlignment="1">
      <alignment horizontal="right" vertical="center"/>
    </xf>
    <xf numFmtId="0" fontId="2" fillId="0" borderId="53" xfId="0" applyFont="1" applyBorder="1" applyAlignment="1" applyProtection="1">
      <alignment vertical="center"/>
      <protection locked="0"/>
    </xf>
    <xf numFmtId="0" fontId="2" fillId="0" borderId="15" xfId="0" applyFont="1" applyBorder="1"/>
    <xf numFmtId="0" fontId="0" fillId="0" borderId="15" xfId="0" applyBorder="1"/>
    <xf numFmtId="0" fontId="2" fillId="0" borderId="0" xfId="0" applyFont="1" applyAlignment="1">
      <alignment horizontal="right"/>
    </xf>
    <xf numFmtId="166" fontId="0" fillId="0" borderId="0" xfId="0" applyNumberFormat="1"/>
    <xf numFmtId="3" fontId="0" fillId="0" borderId="0" xfId="0" applyNumberFormat="1"/>
    <xf numFmtId="0" fontId="10" fillId="0" borderId="0" xfId="0" applyFont="1" applyAlignment="1">
      <alignment horizontal="right"/>
    </xf>
    <xf numFmtId="9" fontId="0" fillId="0" borderId="0" xfId="0" applyNumberFormat="1"/>
    <xf numFmtId="0" fontId="12" fillId="0" borderId="39" xfId="0" applyFont="1" applyBorder="1" applyAlignment="1">
      <alignment horizontal="center" vertical="center" wrapText="1"/>
    </xf>
    <xf numFmtId="0" fontId="12" fillId="0" borderId="9" xfId="0" applyFont="1" applyBorder="1" applyAlignment="1">
      <alignment horizontal="center" vertical="center" wrapText="1"/>
    </xf>
    <xf numFmtId="0" fontId="32" fillId="0" borderId="54" xfId="0" applyFont="1" applyBorder="1" applyAlignment="1">
      <alignment horizontal="center" vertical="center" wrapText="1"/>
    </xf>
    <xf numFmtId="0" fontId="32" fillId="0" borderId="6" xfId="0" applyFont="1" applyBorder="1" applyAlignment="1">
      <alignment horizontal="center" vertical="center" wrapText="1"/>
    </xf>
    <xf numFmtId="0" fontId="32" fillId="0" borderId="55" xfId="0" applyFont="1" applyBorder="1" applyAlignment="1">
      <alignment horizontal="center" vertical="center" wrapText="1"/>
    </xf>
    <xf numFmtId="49" fontId="2" fillId="7" borderId="4" xfId="0" applyNumberFormat="1" applyFont="1" applyFill="1" applyBorder="1" applyAlignment="1">
      <alignment vertical="center"/>
    </xf>
    <xf numFmtId="0" fontId="2" fillId="7" borderId="1" xfId="0" applyFont="1" applyFill="1" applyBorder="1" applyAlignment="1">
      <alignment horizontal="center" vertical="center"/>
    </xf>
    <xf numFmtId="0" fontId="2" fillId="7" borderId="5" xfId="0" applyFont="1" applyFill="1" applyBorder="1" applyAlignment="1">
      <alignment vertical="center"/>
    </xf>
    <xf numFmtId="0" fontId="15" fillId="0" borderId="0" xfId="0" applyFont="1" applyAlignment="1">
      <alignment horizontal="left" vertical="center"/>
    </xf>
    <xf numFmtId="0" fontId="0" fillId="0" borderId="0" xfId="0" applyAlignment="1">
      <alignment vertical="center"/>
    </xf>
    <xf numFmtId="0" fontId="15" fillId="0" borderId="0" xfId="0" applyFont="1" applyAlignment="1">
      <alignment vertical="center"/>
    </xf>
    <xf numFmtId="0" fontId="15" fillId="0" borderId="0" xfId="0" applyFont="1" applyAlignment="1" applyProtection="1">
      <alignment horizontal="left" indent="1"/>
      <protection hidden="1"/>
    </xf>
    <xf numFmtId="3" fontId="2" fillId="5" borderId="5" xfId="0" applyNumberFormat="1" applyFont="1" applyFill="1" applyBorder="1" applyAlignment="1" applyProtection="1">
      <alignment horizontal="right" vertical="center"/>
      <protection locked="0"/>
    </xf>
    <xf numFmtId="167" fontId="4" fillId="5" borderId="0" xfId="0" applyNumberFormat="1" applyFont="1" applyFill="1" applyAlignment="1">
      <alignment horizontal="right" vertical="center"/>
    </xf>
    <xf numFmtId="168" fontId="4" fillId="0" borderId="2" xfId="3" applyNumberFormat="1" applyFont="1" applyFill="1" applyBorder="1" applyAlignment="1" applyProtection="1">
      <alignment horizontal="right" vertical="center"/>
    </xf>
    <xf numFmtId="166" fontId="2" fillId="0" borderId="0" xfId="0" applyNumberFormat="1" applyFont="1"/>
    <xf numFmtId="0" fontId="2" fillId="0" borderId="1" xfId="0" applyFont="1" applyBorder="1"/>
    <xf numFmtId="166" fontId="4" fillId="0" borderId="0" xfId="0" applyNumberFormat="1" applyFont="1"/>
    <xf numFmtId="0" fontId="2" fillId="0" borderId="8" xfId="0" applyFont="1" applyBorder="1" applyAlignment="1">
      <alignment horizontal="right"/>
    </xf>
    <xf numFmtId="0" fontId="4" fillId="0" borderId="13" xfId="0" applyFont="1" applyBorder="1" applyAlignment="1">
      <alignment horizontal="right"/>
    </xf>
    <xf numFmtId="0" fontId="4" fillId="0" borderId="41" xfId="0" applyFont="1" applyBorder="1" applyAlignment="1">
      <alignment horizontal="right"/>
    </xf>
    <xf numFmtId="164" fontId="4" fillId="0" borderId="56" xfId="0" applyNumberFormat="1" applyFont="1" applyBorder="1"/>
    <xf numFmtId="164" fontId="4" fillId="0" borderId="5" xfId="0" applyNumberFormat="1" applyFont="1" applyBorder="1"/>
    <xf numFmtId="0" fontId="4" fillId="0" borderId="5" xfId="0" applyFont="1" applyBorder="1" applyAlignment="1">
      <alignment horizontal="right"/>
    </xf>
    <xf numFmtId="3" fontId="3" fillId="15" borderId="2" xfId="0" applyNumberFormat="1" applyFont="1" applyFill="1" applyBorder="1" applyAlignment="1">
      <alignment horizontal="center" vertical="center"/>
    </xf>
    <xf numFmtId="0" fontId="32" fillId="0" borderId="52" xfId="0" applyFont="1" applyBorder="1" applyAlignment="1">
      <alignment horizontal="center" vertical="center"/>
    </xf>
    <xf numFmtId="164" fontId="2" fillId="5" borderId="5" xfId="0" applyNumberFormat="1" applyFont="1" applyFill="1" applyBorder="1" applyAlignment="1">
      <alignment horizontal="right" vertical="center"/>
    </xf>
    <xf numFmtId="164" fontId="2" fillId="10" borderId="2" xfId="0" applyNumberFormat="1" applyFont="1" applyFill="1" applyBorder="1"/>
    <xf numFmtId="164" fontId="2" fillId="0" borderId="0" xfId="0" applyNumberFormat="1" applyFont="1"/>
    <xf numFmtId="164" fontId="4" fillId="0" borderId="0" xfId="0" applyNumberFormat="1" applyFont="1"/>
    <xf numFmtId="3" fontId="3" fillId="0" borderId="20" xfId="0" applyNumberFormat="1" applyFont="1" applyBorder="1" applyAlignment="1">
      <alignment horizontal="right" indent="1"/>
    </xf>
    <xf numFmtId="3" fontId="3" fillId="0" borderId="2" xfId="0" applyNumberFormat="1" applyFont="1" applyBorder="1" applyAlignment="1">
      <alignment horizontal="right" indent="1"/>
    </xf>
    <xf numFmtId="3" fontId="3" fillId="11" borderId="20" xfId="0" applyNumberFormat="1" applyFont="1" applyFill="1" applyBorder="1" applyAlignment="1">
      <alignment horizontal="right" indent="1"/>
    </xf>
    <xf numFmtId="3" fontId="3" fillId="11" borderId="2" xfId="0" applyNumberFormat="1" applyFont="1" applyFill="1" applyBorder="1" applyAlignment="1">
      <alignment horizontal="right" indent="1"/>
    </xf>
    <xf numFmtId="164" fontId="3" fillId="11" borderId="34" xfId="0" applyNumberFormat="1" applyFont="1" applyFill="1" applyBorder="1" applyAlignment="1">
      <alignment horizontal="right" indent="1"/>
    </xf>
    <xf numFmtId="3" fontId="3" fillId="0" borderId="28" xfId="0" applyNumberFormat="1" applyFont="1" applyBorder="1" applyAlignment="1">
      <alignment horizontal="right" indent="1"/>
    </xf>
    <xf numFmtId="3" fontId="3" fillId="0" borderId="35" xfId="0" applyNumberFormat="1" applyFont="1" applyBorder="1" applyAlignment="1">
      <alignment horizontal="right" indent="1"/>
    </xf>
    <xf numFmtId="164" fontId="5" fillId="0" borderId="2" xfId="0" applyNumberFormat="1" applyFont="1" applyBorder="1" applyAlignment="1">
      <alignment horizontal="right" vertical="center"/>
    </xf>
    <xf numFmtId="0" fontId="1" fillId="0" borderId="0" xfId="0" applyFont="1" applyAlignment="1">
      <alignment horizontal="center" vertical="center" wrapText="1"/>
    </xf>
    <xf numFmtId="0" fontId="35" fillId="12" borderId="2" xfId="0" applyFont="1" applyFill="1" applyBorder="1" applyAlignment="1">
      <alignment horizontal="center" vertical="center"/>
    </xf>
    <xf numFmtId="0" fontId="36" fillId="0" borderId="0" xfId="0" applyFont="1"/>
    <xf numFmtId="164" fontId="2" fillId="5" borderId="2" xfId="0" applyNumberFormat="1" applyFont="1" applyFill="1" applyBorder="1" applyAlignment="1">
      <alignment horizontal="right" vertical="center"/>
    </xf>
    <xf numFmtId="0" fontId="37" fillId="0" borderId="0" xfId="0" applyFont="1"/>
    <xf numFmtId="0" fontId="2" fillId="0" borderId="2" xfId="0" applyFont="1" applyBorder="1" applyAlignment="1">
      <alignment horizontal="center" vertical="center" wrapText="1"/>
    </xf>
    <xf numFmtId="0" fontId="12" fillId="0" borderId="24" xfId="0" applyFont="1" applyBorder="1" applyAlignment="1">
      <alignment horizontal="center" vertical="center"/>
    </xf>
    <xf numFmtId="0" fontId="2" fillId="0" borderId="5" xfId="0" applyFont="1" applyBorder="1" applyAlignment="1">
      <alignment horizontal="left" vertical="center"/>
    </xf>
    <xf numFmtId="0" fontId="0" fillId="0" borderId="1" xfId="0" applyBorder="1" applyAlignment="1">
      <alignment horizontal="center"/>
    </xf>
    <xf numFmtId="0" fontId="3" fillId="2" borderId="6" xfId="0" applyFont="1" applyFill="1" applyBorder="1" applyAlignment="1">
      <alignment horizontal="center" vertical="center" wrapText="1"/>
    </xf>
    <xf numFmtId="9" fontId="2" fillId="2" borderId="5" xfId="0" applyNumberFormat="1" applyFont="1" applyFill="1" applyBorder="1" applyAlignment="1">
      <alignment horizontal="center" vertical="center"/>
    </xf>
    <xf numFmtId="9" fontId="2" fillId="0" borderId="5" xfId="0" applyNumberFormat="1" applyFont="1" applyBorder="1" applyAlignment="1">
      <alignment horizontal="center" vertical="center"/>
    </xf>
    <xf numFmtId="0" fontId="4" fillId="0" borderId="11" xfId="0" applyFont="1" applyBorder="1" applyAlignment="1">
      <alignment horizontal="center" vertical="center"/>
    </xf>
    <xf numFmtId="0" fontId="4" fillId="0" borderId="14" xfId="0" applyFont="1" applyBorder="1" applyAlignment="1">
      <alignment vertical="center"/>
    </xf>
    <xf numFmtId="0" fontId="4" fillId="2" borderId="14" xfId="0" applyFont="1" applyFill="1" applyBorder="1" applyAlignment="1">
      <alignment vertical="center"/>
    </xf>
    <xf numFmtId="49" fontId="12" fillId="0" borderId="0" xfId="0" applyNumberFormat="1" applyFont="1"/>
    <xf numFmtId="49" fontId="12" fillId="0" borderId="0" xfId="0" applyNumberFormat="1" applyFont="1" applyAlignment="1">
      <alignment horizontal="center"/>
    </xf>
    <xf numFmtId="0" fontId="4" fillId="0" borderId="21" xfId="0" applyFont="1" applyBorder="1" applyAlignment="1">
      <alignment horizontal="center" vertical="center"/>
    </xf>
    <xf numFmtId="164" fontId="5" fillId="11" borderId="20" xfId="0" applyNumberFormat="1" applyFont="1" applyFill="1" applyBorder="1" applyAlignment="1">
      <alignment horizontal="center" vertical="center"/>
    </xf>
    <xf numFmtId="0" fontId="5" fillId="11" borderId="2" xfId="0" applyFont="1" applyFill="1" applyBorder="1" applyAlignment="1">
      <alignment horizontal="center" vertical="center"/>
    </xf>
    <xf numFmtId="0" fontId="5" fillId="11" borderId="34" xfId="0" applyFont="1" applyFill="1" applyBorder="1" applyAlignment="1">
      <alignment horizontal="center" vertical="center"/>
    </xf>
    <xf numFmtId="0" fontId="4" fillId="0" borderId="3" xfId="0" applyFont="1" applyBorder="1" applyAlignment="1">
      <alignment vertical="center"/>
    </xf>
    <xf numFmtId="0" fontId="4" fillId="2" borderId="3" xfId="0" applyFont="1" applyFill="1" applyBorder="1" applyAlignment="1">
      <alignment vertical="center"/>
    </xf>
    <xf numFmtId="0" fontId="17" fillId="13" borderId="59" xfId="0" applyFont="1" applyFill="1" applyBorder="1" applyAlignment="1">
      <alignment horizontal="left" vertical="center"/>
    </xf>
    <xf numFmtId="0" fontId="18" fillId="13" borderId="0" xfId="0" applyFont="1" applyFill="1" applyAlignment="1">
      <alignment horizontal="left" vertical="center" wrapText="1"/>
    </xf>
    <xf numFmtId="0" fontId="18" fillId="13" borderId="60" xfId="0" applyFont="1" applyFill="1" applyBorder="1" applyAlignment="1">
      <alignment horizontal="left" vertical="center" wrapText="1"/>
    </xf>
    <xf numFmtId="0" fontId="34" fillId="0" borderId="0" xfId="0" applyFont="1" applyAlignment="1">
      <alignment horizontal="center" vertical="center"/>
    </xf>
    <xf numFmtId="0" fontId="0" fillId="0" borderId="0" xfId="0" applyAlignment="1">
      <alignment vertical="top" wrapText="1"/>
    </xf>
    <xf numFmtId="0" fontId="10" fillId="0" borderId="0" xfId="0" applyFont="1" applyAlignment="1">
      <alignment vertical="top"/>
    </xf>
    <xf numFmtId="0" fontId="2" fillId="0" borderId="0" xfId="0" applyFont="1" applyAlignment="1">
      <alignment horizontal="left" vertical="center"/>
    </xf>
    <xf numFmtId="0" fontId="2" fillId="0" borderId="0" xfId="0" applyFont="1" applyAlignment="1">
      <alignment horizontal="left"/>
    </xf>
    <xf numFmtId="0" fontId="0" fillId="0" borderId="0" xfId="0" applyAlignment="1">
      <alignment wrapText="1"/>
    </xf>
    <xf numFmtId="0" fontId="38" fillId="0" borderId="0" xfId="0" applyFont="1" applyAlignment="1">
      <alignment vertical="center"/>
    </xf>
    <xf numFmtId="0" fontId="21" fillId="0" borderId="0" xfId="0" applyFont="1" applyAlignment="1">
      <alignment horizontal="left" vertical="center"/>
    </xf>
    <xf numFmtId="0" fontId="0" fillId="0" borderId="0" xfId="0" applyAlignment="1">
      <alignment horizontal="left"/>
    </xf>
    <xf numFmtId="0" fontId="33" fillId="0" borderId="0" xfId="0" applyFont="1"/>
    <xf numFmtId="0" fontId="39" fillId="0" borderId="0" xfId="0" applyFont="1"/>
    <xf numFmtId="0" fontId="1" fillId="10" borderId="31" xfId="0" applyFont="1" applyFill="1" applyBorder="1" applyAlignment="1">
      <alignment horizontal="center" vertical="center" wrapText="1"/>
    </xf>
    <xf numFmtId="0" fontId="1" fillId="10" borderId="33" xfId="0" applyFont="1" applyFill="1" applyBorder="1" applyAlignment="1">
      <alignment horizontal="center" vertical="center" wrapText="1"/>
    </xf>
    <xf numFmtId="0" fontId="1" fillId="10" borderId="22" xfId="0" applyFont="1" applyFill="1" applyBorder="1" applyAlignment="1">
      <alignment horizontal="center" vertical="center" wrapText="1"/>
    </xf>
    <xf numFmtId="0" fontId="1" fillId="10" borderId="24" xfId="0" applyFont="1" applyFill="1" applyBorder="1" applyAlignment="1">
      <alignment horizontal="center" vertical="center" wrapText="1"/>
    </xf>
    <xf numFmtId="3" fontId="4" fillId="0" borderId="0" xfId="0" applyNumberFormat="1" applyFont="1" applyAlignment="1">
      <alignment horizontal="center" vertical="center"/>
    </xf>
    <xf numFmtId="0" fontId="1" fillId="0" borderId="0" xfId="0" applyFont="1" applyAlignment="1">
      <alignment horizontal="center" vertical="center"/>
    </xf>
    <xf numFmtId="49" fontId="2" fillId="0" borderId="3" xfId="0" applyNumberFormat="1" applyFont="1" applyBorder="1" applyAlignment="1">
      <alignment horizontal="center"/>
    </xf>
    <xf numFmtId="0" fontId="2" fillId="0" borderId="3" xfId="0" applyFont="1" applyBorder="1"/>
    <xf numFmtId="0" fontId="2" fillId="0" borderId="1" xfId="0" applyFont="1" applyBorder="1"/>
    <xf numFmtId="0" fontId="2" fillId="0" borderId="0" xfId="0" applyFont="1" applyAlignment="1">
      <alignment horizontal="left" wrapText="1"/>
    </xf>
    <xf numFmtId="3" fontId="4" fillId="0" borderId="26" xfId="0" applyNumberFormat="1" applyFont="1" applyBorder="1" applyAlignment="1">
      <alignment horizontal="center"/>
    </xf>
    <xf numFmtId="3" fontId="4" fillId="0" borderId="14" xfId="0" applyNumberFormat="1" applyFont="1" applyBorder="1" applyAlignment="1">
      <alignment horizontal="center"/>
    </xf>
    <xf numFmtId="3" fontId="4" fillId="0" borderId="48" xfId="0" applyNumberFormat="1" applyFont="1" applyBorder="1" applyAlignment="1">
      <alignment horizontal="center"/>
    </xf>
    <xf numFmtId="49" fontId="2" fillId="0" borderId="15" xfId="0" applyNumberFormat="1" applyFont="1" applyBorder="1" applyAlignment="1">
      <alignment horizontal="center"/>
    </xf>
    <xf numFmtId="0" fontId="2" fillId="0" borderId="15" xfId="0" applyFont="1" applyBorder="1"/>
    <xf numFmtId="0" fontId="14" fillId="0" borderId="2" xfId="0" applyFont="1" applyBorder="1" applyAlignment="1">
      <alignment horizontal="right"/>
    </xf>
    <xf numFmtId="0" fontId="2" fillId="0" borderId="2" xfId="0" applyFont="1" applyBorder="1" applyAlignment="1">
      <alignment horizontal="right"/>
    </xf>
    <xf numFmtId="49" fontId="2" fillId="0" borderId="0" xfId="0" applyNumberFormat="1" applyFont="1" applyAlignment="1">
      <alignment horizontal="center"/>
    </xf>
    <xf numFmtId="0" fontId="2" fillId="0" borderId="0" xfId="0" applyFont="1"/>
    <xf numFmtId="0" fontId="2" fillId="0" borderId="4" xfId="0" applyFont="1" applyBorder="1" applyAlignment="1">
      <alignment horizontal="center"/>
    </xf>
    <xf numFmtId="0" fontId="0" fillId="0" borderId="5" xfId="0" applyBorder="1" applyAlignment="1">
      <alignment horizontal="center"/>
    </xf>
    <xf numFmtId="0" fontId="10" fillId="0" borderId="5" xfId="0" applyFont="1" applyBorder="1" applyAlignment="1">
      <alignment horizontal="center"/>
    </xf>
    <xf numFmtId="0" fontId="2" fillId="7" borderId="4" xfId="0" applyFont="1" applyFill="1" applyBorder="1" applyAlignment="1">
      <alignment horizontal="left" vertical="center" wrapText="1"/>
    </xf>
    <xf numFmtId="0" fontId="2" fillId="7" borderId="1" xfId="0" applyFont="1" applyFill="1" applyBorder="1" applyAlignment="1">
      <alignment horizontal="left" vertical="center" wrapText="1"/>
    </xf>
    <xf numFmtId="0" fontId="2" fillId="7" borderId="15" xfId="0" applyFont="1" applyFill="1" applyBorder="1" applyAlignment="1">
      <alignment horizontal="left" vertical="center" wrapText="1"/>
    </xf>
    <xf numFmtId="0" fontId="2" fillId="7" borderId="5" xfId="0" applyFont="1" applyFill="1" applyBorder="1" applyAlignment="1">
      <alignment horizontal="left" vertical="center" wrapText="1"/>
    </xf>
    <xf numFmtId="49" fontId="17" fillId="12" borderId="59" xfId="0" applyNumberFormat="1" applyFont="1" applyFill="1" applyBorder="1" applyAlignment="1">
      <alignment horizontal="left" vertical="center" wrapText="1"/>
    </xf>
    <xf numFmtId="0" fontId="18" fillId="12" borderId="0" xfId="0" applyFont="1" applyFill="1" applyAlignment="1">
      <alignment horizontal="left" vertical="center" wrapText="1"/>
    </xf>
    <xf numFmtId="0" fontId="18" fillId="12" borderId="60" xfId="0" applyFont="1" applyFill="1" applyBorder="1" applyAlignment="1">
      <alignment horizontal="left" vertical="center" wrapText="1"/>
    </xf>
    <xf numFmtId="49" fontId="2" fillId="0" borderId="15" xfId="0" applyNumberFormat="1" applyFont="1" applyBorder="1" applyAlignment="1" applyProtection="1">
      <alignment horizontal="left"/>
      <protection locked="0"/>
    </xf>
    <xf numFmtId="49" fontId="0" fillId="0" borderId="15" xfId="0" applyNumberFormat="1" applyBorder="1" applyAlignment="1">
      <alignment horizontal="left"/>
    </xf>
    <xf numFmtId="49" fontId="2" fillId="0" borderId="1" xfId="0" applyNumberFormat="1" applyFont="1" applyBorder="1" applyAlignment="1" applyProtection="1">
      <alignment horizontal="left"/>
      <protection locked="0"/>
    </xf>
    <xf numFmtId="49" fontId="0" fillId="0" borderId="1" xfId="0" applyNumberFormat="1" applyBorder="1" applyAlignment="1">
      <alignment horizontal="left"/>
    </xf>
    <xf numFmtId="49" fontId="17" fillId="13" borderId="59" xfId="0" applyNumberFormat="1" applyFont="1" applyFill="1" applyBorder="1" applyAlignment="1">
      <alignment horizontal="left" vertical="center" wrapText="1"/>
    </xf>
    <xf numFmtId="0" fontId="18" fillId="0" borderId="0" xfId="0" applyFont="1" applyAlignment="1">
      <alignment horizontal="left" vertical="center" wrapText="1"/>
    </xf>
    <xf numFmtId="0" fontId="18" fillId="0" borderId="60" xfId="0" applyFont="1" applyBorder="1" applyAlignment="1">
      <alignment horizontal="left" vertical="center" wrapText="1"/>
    </xf>
    <xf numFmtId="0" fontId="18" fillId="0" borderId="59" xfId="0" applyFont="1" applyBorder="1" applyAlignment="1">
      <alignment horizontal="left" vertical="center" wrapText="1"/>
    </xf>
    <xf numFmtId="0" fontId="0" fillId="0" borderId="32" xfId="0" applyBorder="1" applyAlignment="1">
      <alignment horizontal="center" vertical="center" wrapText="1"/>
    </xf>
    <xf numFmtId="0" fontId="0" fillId="0" borderId="33" xfId="0" applyBorder="1" applyAlignment="1">
      <alignment horizontal="center" vertical="center" wrapText="1"/>
    </xf>
    <xf numFmtId="0" fontId="4" fillId="0" borderId="37" xfId="0" applyFont="1" applyBorder="1" applyAlignment="1">
      <alignment horizontal="center" vertical="center" wrapText="1"/>
    </xf>
    <xf numFmtId="0" fontId="0" fillId="0" borderId="14" xfId="0" applyBorder="1" applyAlignment="1">
      <alignment horizontal="center" vertical="center" wrapText="1"/>
    </xf>
    <xf numFmtId="0" fontId="0" fillId="0" borderId="38" xfId="0" applyBorder="1" applyAlignment="1">
      <alignment horizontal="center" vertical="center" wrapText="1"/>
    </xf>
    <xf numFmtId="0" fontId="2" fillId="0" borderId="37" xfId="0" applyFont="1" applyBorder="1" applyAlignment="1">
      <alignment horizontal="center" vertical="center" wrapText="1"/>
    </xf>
    <xf numFmtId="0" fontId="1" fillId="10" borderId="8" xfId="0" applyFont="1" applyFill="1"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2" fillId="0" borderId="4" xfId="0" applyFont="1" applyBorder="1" applyAlignment="1">
      <alignment horizontal="left" vertical="center"/>
    </xf>
    <xf numFmtId="0" fontId="2" fillId="0" borderId="1" xfId="0" applyFont="1" applyBorder="1" applyAlignment="1">
      <alignment horizontal="left" vertical="center"/>
    </xf>
    <xf numFmtId="0" fontId="0" fillId="0" borderId="5" xfId="0" applyBorder="1" applyAlignment="1">
      <alignment horizontal="left"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0" fillId="0" borderId="5" xfId="0" applyBorder="1" applyAlignment="1">
      <alignment horizontal="center" vertical="center"/>
    </xf>
    <xf numFmtId="0" fontId="2" fillId="0" borderId="3" xfId="0" applyFont="1" applyBorder="1" applyAlignment="1">
      <alignment horizontal="left" vertical="center"/>
    </xf>
    <xf numFmtId="0" fontId="4" fillId="0" borderId="3" xfId="0" applyFont="1" applyBorder="1" applyAlignment="1">
      <alignment horizontal="left" vertical="center" indent="1"/>
    </xf>
    <xf numFmtId="0" fontId="0" fillId="0" borderId="11" xfId="0" applyBorder="1" applyAlignment="1">
      <alignment horizontal="left" vertical="center" indent="1"/>
    </xf>
    <xf numFmtId="0" fontId="12" fillId="0" borderId="7" xfId="0" applyFont="1" applyBorder="1" applyAlignment="1">
      <alignment horizontal="left" vertical="center" indent="1"/>
    </xf>
    <xf numFmtId="0" fontId="12" fillId="0" borderId="15" xfId="0" applyFont="1" applyBorder="1" applyAlignment="1">
      <alignment horizontal="left" vertical="center" indent="1"/>
    </xf>
    <xf numFmtId="0" fontId="0" fillId="0" borderId="21" xfId="0" applyBorder="1" applyAlignment="1">
      <alignment horizontal="left" vertical="center" indent="1"/>
    </xf>
    <xf numFmtId="0" fontId="2" fillId="0" borderId="4" xfId="0" applyFont="1" applyBorder="1" applyAlignment="1">
      <alignment vertical="center"/>
    </xf>
    <xf numFmtId="0" fontId="2" fillId="0" borderId="1" xfId="0" applyFont="1" applyBorder="1" applyAlignment="1">
      <alignment vertical="center"/>
    </xf>
    <xf numFmtId="0" fontId="0" fillId="0" borderId="5" xfId="0" applyBorder="1" applyAlignment="1">
      <alignment vertical="center"/>
    </xf>
    <xf numFmtId="0" fontId="4" fillId="0" borderId="10" xfId="0" applyFont="1" applyBorder="1" applyAlignment="1">
      <alignment horizontal="left" vertical="center" indent="1"/>
    </xf>
    <xf numFmtId="0" fontId="5" fillId="0" borderId="0" xfId="0" applyFont="1" applyAlignment="1">
      <alignment horizontal="center" vertical="center" wrapText="1"/>
    </xf>
    <xf numFmtId="0" fontId="1" fillId="0" borderId="0" xfId="0" applyFont="1" applyAlignment="1">
      <alignment horizontal="center" vertical="center" wrapText="1"/>
    </xf>
    <xf numFmtId="0" fontId="8" fillId="0" borderId="8" xfId="0" applyFont="1" applyBorder="1" applyAlignment="1">
      <alignment vertical="center"/>
    </xf>
    <xf numFmtId="0" fontId="8" fillId="0" borderId="12" xfId="0" applyFont="1" applyBorder="1" applyAlignment="1">
      <alignment vertical="center"/>
    </xf>
    <xf numFmtId="49" fontId="5" fillId="0" borderId="9" xfId="0" applyNumberFormat="1" applyFont="1" applyBorder="1" applyAlignment="1">
      <alignment horizontal="center" vertical="center"/>
    </xf>
    <xf numFmtId="49" fontId="5" fillId="0" borderId="6" xfId="0" applyNumberFormat="1" applyFont="1" applyBorder="1" applyAlignment="1">
      <alignment horizontal="center" vertical="center"/>
    </xf>
    <xf numFmtId="0" fontId="4" fillId="0" borderId="6" xfId="0" applyFont="1" applyBorder="1" applyAlignment="1">
      <alignment horizontal="left" vertical="center" indent="1"/>
    </xf>
    <xf numFmtId="0" fontId="4" fillId="0" borderId="9" xfId="0" applyFont="1" applyBorder="1" applyAlignment="1">
      <alignment horizontal="left" vertical="center" indent="1"/>
    </xf>
    <xf numFmtId="49" fontId="17" fillId="10" borderId="59" xfId="0" applyNumberFormat="1" applyFont="1" applyFill="1" applyBorder="1" applyAlignment="1">
      <alignment horizontal="left" vertical="center"/>
    </xf>
    <xf numFmtId="0" fontId="18" fillId="0" borderId="0" xfId="0" applyFont="1" applyAlignment="1">
      <alignment horizontal="left" vertical="center"/>
    </xf>
    <xf numFmtId="0" fontId="18" fillId="0" borderId="60" xfId="0" applyFont="1" applyBorder="1" applyAlignment="1">
      <alignment horizontal="left" vertical="center"/>
    </xf>
    <xf numFmtId="49" fontId="17" fillId="9" borderId="59" xfId="0" applyNumberFormat="1" applyFont="1" applyFill="1" applyBorder="1" applyAlignment="1">
      <alignment horizontal="left" vertical="center"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0" borderId="4" xfId="0" applyFont="1" applyBorder="1" applyAlignment="1">
      <alignment vertical="center"/>
    </xf>
    <xf numFmtId="0" fontId="0" fillId="0" borderId="1" xfId="0" applyBorder="1" applyAlignment="1">
      <alignment vertical="center"/>
    </xf>
    <xf numFmtId="0" fontId="17" fillId="18" borderId="7" xfId="0" applyFont="1" applyFill="1" applyBorder="1" applyAlignment="1">
      <alignment horizontal="left" vertical="center" wrapText="1"/>
    </xf>
    <xf numFmtId="0" fontId="17" fillId="18" borderId="15" xfId="0" applyFont="1" applyFill="1" applyBorder="1" applyAlignment="1">
      <alignment horizontal="left" vertical="center" wrapText="1"/>
    </xf>
    <xf numFmtId="0" fontId="17" fillId="18" borderId="21" xfId="0" applyFont="1" applyFill="1" applyBorder="1" applyAlignment="1">
      <alignment horizontal="left" vertical="center" wrapText="1"/>
    </xf>
    <xf numFmtId="49" fontId="5" fillId="7" borderId="9" xfId="0" applyNumberFormat="1" applyFont="1" applyFill="1" applyBorder="1" applyAlignment="1">
      <alignment horizontal="center" vertical="center"/>
    </xf>
    <xf numFmtId="49" fontId="5" fillId="7" borderId="6" xfId="0" applyNumberFormat="1" applyFont="1" applyFill="1" applyBorder="1" applyAlignment="1">
      <alignment horizontal="center" vertical="center"/>
    </xf>
    <xf numFmtId="0" fontId="2" fillId="7" borderId="7" xfId="0" applyFont="1" applyFill="1" applyBorder="1" applyAlignment="1">
      <alignment horizontal="left" vertical="center" wrapText="1"/>
    </xf>
    <xf numFmtId="0" fontId="10" fillId="7" borderId="15" xfId="0" applyFont="1" applyFill="1" applyBorder="1" applyAlignment="1">
      <alignment horizontal="left" vertical="center" wrapText="1"/>
    </xf>
    <xf numFmtId="0" fontId="10" fillId="7" borderId="21" xfId="0" applyFont="1" applyFill="1" applyBorder="1" applyAlignment="1">
      <alignment horizontal="left" vertical="center" wrapText="1"/>
    </xf>
    <xf numFmtId="0" fontId="1" fillId="0" borderId="8" xfId="0"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4" fillId="5" borderId="9" xfId="0" applyFont="1" applyFill="1" applyBorder="1" applyAlignment="1">
      <alignment horizontal="center" vertical="center"/>
    </xf>
    <xf numFmtId="0" fontId="4" fillId="5" borderId="6" xfId="0" applyFont="1" applyFill="1" applyBorder="1" applyAlignment="1">
      <alignment horizontal="center" vertical="center"/>
    </xf>
    <xf numFmtId="0" fontId="2" fillId="0" borderId="5" xfId="0" applyFont="1" applyBorder="1" applyAlignment="1">
      <alignment vertical="center"/>
    </xf>
    <xf numFmtId="0" fontId="4" fillId="0" borderId="11" xfId="0" applyFont="1" applyBorder="1" applyAlignment="1">
      <alignment horizontal="left" vertical="center" indent="1"/>
    </xf>
    <xf numFmtId="0" fontId="12" fillId="0" borderId="21" xfId="0" applyFont="1" applyBorder="1" applyAlignment="1">
      <alignment horizontal="left" vertical="center" indent="1"/>
    </xf>
    <xf numFmtId="0" fontId="1" fillId="0" borderId="4" xfId="0" applyFont="1" applyBorder="1" applyAlignment="1">
      <alignment horizontal="right" vertical="center"/>
    </xf>
    <xf numFmtId="0" fontId="1" fillId="0" borderId="1" xfId="0" applyFont="1" applyBorder="1" applyAlignment="1">
      <alignment horizontal="right" vertical="center"/>
    </xf>
    <xf numFmtId="0" fontId="0" fillId="0" borderId="1" xfId="0" applyBorder="1" applyAlignment="1">
      <alignment horizontal="right" vertical="center"/>
    </xf>
    <xf numFmtId="0" fontId="0" fillId="0" borderId="5" xfId="0" applyBorder="1" applyAlignment="1">
      <alignment horizontal="right" vertical="center"/>
    </xf>
    <xf numFmtId="0" fontId="2" fillId="0" borderId="4" xfId="0" applyFont="1" applyBorder="1" applyAlignment="1">
      <alignment horizontal="left" vertical="center" indent="1"/>
    </xf>
    <xf numFmtId="0" fontId="2" fillId="0" borderId="1" xfId="0" applyFont="1" applyBorder="1" applyAlignment="1">
      <alignment horizontal="left" vertical="center" indent="1"/>
    </xf>
    <xf numFmtId="0" fontId="0" fillId="0" borderId="5" xfId="0" applyBorder="1" applyAlignment="1">
      <alignment horizontal="left" vertical="center" indent="1"/>
    </xf>
    <xf numFmtId="0" fontId="2" fillId="16" borderId="4" xfId="0" applyFont="1" applyFill="1" applyBorder="1" applyAlignment="1">
      <alignment horizontal="center" vertical="center"/>
    </xf>
    <xf numFmtId="0" fontId="2" fillId="16" borderId="1" xfId="0" applyFont="1" applyFill="1" applyBorder="1" applyAlignment="1">
      <alignment horizontal="center" vertical="center"/>
    </xf>
    <xf numFmtId="0" fontId="2" fillId="16" borderId="5" xfId="0" applyFont="1" applyFill="1" applyBorder="1" applyAlignment="1">
      <alignment horizontal="center" vertical="center"/>
    </xf>
    <xf numFmtId="0" fontId="3" fillId="16" borderId="4" xfId="0" applyFont="1" applyFill="1" applyBorder="1" applyAlignment="1">
      <alignment horizontal="center" vertical="center"/>
    </xf>
    <xf numFmtId="0" fontId="3" fillId="16" borderId="5" xfId="0" applyFont="1" applyFill="1" applyBorder="1" applyAlignment="1">
      <alignment horizontal="center" vertical="center"/>
    </xf>
    <xf numFmtId="0" fontId="3" fillId="17" borderId="4" xfId="0" applyFont="1" applyFill="1" applyBorder="1" applyAlignment="1">
      <alignment horizontal="center" vertical="center"/>
    </xf>
    <xf numFmtId="0" fontId="3" fillId="17" borderId="1" xfId="0" applyFont="1" applyFill="1" applyBorder="1" applyAlignment="1">
      <alignment horizontal="center" vertical="center"/>
    </xf>
    <xf numFmtId="0" fontId="3" fillId="17" borderId="5" xfId="0" applyFont="1" applyFill="1" applyBorder="1" applyAlignment="1">
      <alignment horizontal="center" vertical="center"/>
    </xf>
    <xf numFmtId="0" fontId="2" fillId="0" borderId="10" xfId="0" applyFont="1" applyBorder="1" applyAlignment="1">
      <alignment horizontal="left" vertical="center"/>
    </xf>
    <xf numFmtId="0" fontId="1" fillId="0" borderId="1" xfId="0" applyFont="1" applyBorder="1" applyAlignment="1">
      <alignment horizontal="center" vertical="center"/>
    </xf>
    <xf numFmtId="0" fontId="1" fillId="0" borderId="5" xfId="0" applyFont="1" applyBorder="1" applyAlignment="1">
      <alignment horizontal="center" vertical="center"/>
    </xf>
    <xf numFmtId="0" fontId="0" fillId="0" borderId="1" xfId="0" applyBorder="1" applyAlignment="1">
      <alignment horizontal="left" vertical="center"/>
    </xf>
    <xf numFmtId="0" fontId="2" fillId="7" borderId="4" xfId="0" applyFont="1" applyFill="1" applyBorder="1" applyAlignment="1">
      <alignment horizontal="left" vertical="center" indent="1"/>
    </xf>
    <xf numFmtId="0" fontId="2" fillId="7" borderId="1" xfId="0" applyFont="1" applyFill="1" applyBorder="1" applyAlignment="1">
      <alignment horizontal="left" vertical="center" indent="1"/>
    </xf>
    <xf numFmtId="0" fontId="4" fillId="5" borderId="0" xfId="0" applyFont="1" applyFill="1" applyAlignment="1">
      <alignment horizontal="center" vertical="center"/>
    </xf>
    <xf numFmtId="0" fontId="20" fillId="7" borderId="4" xfId="0" applyFont="1" applyFill="1" applyBorder="1" applyAlignment="1">
      <alignment horizontal="left" vertical="center" wrapText="1"/>
    </xf>
    <xf numFmtId="0" fontId="2" fillId="7" borderId="1" xfId="0" applyFont="1" applyFill="1" applyBorder="1" applyAlignment="1">
      <alignment horizontal="left" vertical="center"/>
    </xf>
    <xf numFmtId="0" fontId="2" fillId="7" borderId="5" xfId="0" applyFont="1" applyFill="1" applyBorder="1" applyAlignment="1">
      <alignment horizontal="left" vertical="center"/>
    </xf>
    <xf numFmtId="0" fontId="0" fillId="0" borderId="5" xfId="0" applyBorder="1"/>
    <xf numFmtId="49" fontId="17" fillId="0" borderId="4" xfId="0" applyNumberFormat="1" applyFont="1" applyBorder="1" applyAlignment="1">
      <alignment horizontal="right" vertical="center"/>
    </xf>
    <xf numFmtId="0" fontId="2" fillId="7" borderId="4" xfId="0" applyFont="1" applyFill="1" applyBorder="1" applyAlignment="1">
      <alignment vertical="center"/>
    </xf>
    <xf numFmtId="0" fontId="4" fillId="0" borderId="4" xfId="0" applyFont="1" applyBorder="1" applyAlignment="1">
      <alignment horizontal="right" vertical="center"/>
    </xf>
    <xf numFmtId="0" fontId="0" fillId="0" borderId="1" xfId="0" applyBorder="1" applyAlignment="1">
      <alignment horizontal="right"/>
    </xf>
    <xf numFmtId="0" fontId="0" fillId="0" borderId="5" xfId="0" applyBorder="1" applyAlignment="1">
      <alignment horizontal="right"/>
    </xf>
    <xf numFmtId="0" fontId="14" fillId="0" borderId="4" xfId="0" applyFont="1" applyBorder="1" applyAlignment="1">
      <alignment horizontal="right" vertical="center"/>
    </xf>
    <xf numFmtId="0" fontId="31" fillId="0" borderId="1" xfId="0" applyFont="1" applyBorder="1" applyAlignment="1">
      <alignment horizontal="right" vertical="center"/>
    </xf>
    <xf numFmtId="0" fontId="12" fillId="0" borderId="4" xfId="0" applyFont="1" applyBorder="1" applyAlignment="1">
      <alignment horizontal="left" vertical="center" indent="1"/>
    </xf>
    <xf numFmtId="0" fontId="0" fillId="0" borderId="1" xfId="0" applyBorder="1" applyAlignment="1">
      <alignment horizontal="left" vertical="center" indent="1"/>
    </xf>
    <xf numFmtId="0" fontId="8" fillId="0" borderId="8" xfId="0" applyFont="1" applyBorder="1" applyAlignment="1">
      <alignment horizontal="left" vertical="center"/>
    </xf>
    <xf numFmtId="0" fontId="0" fillId="0" borderId="12" xfId="0" applyBorder="1"/>
    <xf numFmtId="0" fontId="0" fillId="0" borderId="13" xfId="0" applyBorder="1"/>
    <xf numFmtId="0" fontId="2" fillId="7" borderId="4" xfId="0" applyFont="1" applyFill="1" applyBorder="1" applyAlignment="1">
      <alignment horizontal="left" vertical="center"/>
    </xf>
    <xf numFmtId="0" fontId="4" fillId="0" borderId="57" xfId="0" applyFont="1" applyBorder="1" applyAlignment="1">
      <alignment horizontal="left" vertical="center" indent="1"/>
    </xf>
    <xf numFmtId="0" fontId="4" fillId="0" borderId="32" xfId="0" applyFont="1" applyBorder="1" applyAlignment="1">
      <alignment horizontal="left" vertical="center" indent="1"/>
    </xf>
    <xf numFmtId="0" fontId="0" fillId="0" borderId="58" xfId="0" applyBorder="1" applyAlignment="1">
      <alignment horizontal="left" vertical="center" indent="1"/>
    </xf>
    <xf numFmtId="0" fontId="4" fillId="0" borderId="9" xfId="0" applyFont="1" applyBorder="1" applyAlignment="1">
      <alignment horizontal="center" vertical="center"/>
    </xf>
    <xf numFmtId="0" fontId="0" fillId="0" borderId="6" xfId="0" applyBorder="1" applyAlignment="1">
      <alignment horizontal="center" vertical="center"/>
    </xf>
    <xf numFmtId="0" fontId="4" fillId="0" borderId="9" xfId="0" applyFont="1" applyBorder="1" applyAlignment="1">
      <alignment horizontal="center" vertical="center" wrapText="1"/>
    </xf>
    <xf numFmtId="0" fontId="0" fillId="0" borderId="6" xfId="0" applyBorder="1" applyAlignment="1">
      <alignment horizontal="center" vertical="center" wrapText="1"/>
    </xf>
    <xf numFmtId="49" fontId="17" fillId="7" borderId="10" xfId="0" applyNumberFormat="1" applyFont="1" applyFill="1" applyBorder="1" applyAlignment="1">
      <alignment vertical="center"/>
    </xf>
    <xf numFmtId="0" fontId="0" fillId="7" borderId="3" xfId="0" applyFill="1" applyBorder="1" applyAlignment="1">
      <alignment vertical="center"/>
    </xf>
    <xf numFmtId="0" fontId="0" fillId="7" borderId="11" xfId="0" applyFill="1" applyBorder="1" applyAlignment="1">
      <alignment vertical="center"/>
    </xf>
    <xf numFmtId="0" fontId="4" fillId="0" borderId="7" xfId="0" applyFont="1" applyBorder="1" applyAlignment="1">
      <alignment horizontal="left" vertical="center" indent="1"/>
    </xf>
    <xf numFmtId="0" fontId="5" fillId="0" borderId="9" xfId="2" applyFont="1" applyBorder="1" applyAlignment="1">
      <alignment horizontal="center" wrapText="1"/>
    </xf>
    <xf numFmtId="0" fontId="5" fillId="0" borderId="6" xfId="2" applyFont="1" applyBorder="1" applyAlignment="1">
      <alignment horizontal="center" wrapText="1"/>
    </xf>
    <xf numFmtId="49" fontId="2" fillId="0" borderId="15" xfId="0" applyNumberFormat="1" applyFont="1" applyBorder="1" applyAlignment="1">
      <alignment horizontal="left"/>
    </xf>
    <xf numFmtId="0" fontId="5" fillId="0" borderId="9" xfId="2" applyFont="1" applyBorder="1" applyAlignment="1">
      <alignment horizontal="center" vertical="center" wrapText="1"/>
    </xf>
    <xf numFmtId="0" fontId="5" fillId="0" borderId="2" xfId="2" applyFont="1" applyBorder="1" applyAlignment="1">
      <alignment vertical="center" wrapText="1"/>
    </xf>
    <xf numFmtId="0" fontId="5" fillId="0" borderId="6" xfId="2" applyFont="1" applyBorder="1" applyAlignment="1">
      <alignment horizontal="center" vertical="center" wrapText="1"/>
    </xf>
    <xf numFmtId="0" fontId="2" fillId="0" borderId="0" xfId="0" applyFont="1" applyAlignment="1">
      <alignment vertical="top" wrapText="1"/>
    </xf>
    <xf numFmtId="0" fontId="0" fillId="0" borderId="0" xfId="0" applyAlignment="1">
      <alignment vertical="top" wrapText="1"/>
    </xf>
    <xf numFmtId="0" fontId="10" fillId="0" borderId="0" xfId="0" applyFont="1" applyAlignment="1">
      <alignment vertical="top" wrapText="1"/>
    </xf>
  </cellXfs>
  <cellStyles count="4">
    <cellStyle name="Monétaire" xfId="1" builtinId="4"/>
    <cellStyle name="Normal" xfId="0" builtinId="0"/>
    <cellStyle name="Normal 2" xfId="2" xr:uid="{00000000-0005-0000-0000-000002000000}"/>
    <cellStyle name="Pourcentage" xfId="3" builtinId="5"/>
  </cellStyles>
  <dxfs count="10">
    <dxf>
      <font>
        <b/>
        <i val="0"/>
        <strike val="0"/>
        <color rgb="FFFF0000"/>
      </font>
    </dxf>
    <dxf>
      <font>
        <b/>
        <i val="0"/>
        <strike val="0"/>
        <color rgb="FFFF0000"/>
      </font>
    </dxf>
    <dxf>
      <font>
        <b/>
        <i val="0"/>
        <color rgb="FFFF0000"/>
      </font>
    </dxf>
    <dxf>
      <font>
        <b/>
        <i val="0"/>
        <color rgb="FFFF0000"/>
      </font>
    </dxf>
    <dxf>
      <font>
        <b/>
        <i val="0"/>
        <color auto="1"/>
      </font>
      <fill>
        <patternFill>
          <bgColor rgb="FF92D050"/>
        </patternFill>
      </fill>
    </dxf>
    <dxf>
      <font>
        <b/>
        <i val="0"/>
        <color auto="1"/>
      </font>
      <fill>
        <patternFill>
          <bgColor rgb="FF92D050"/>
        </patternFill>
      </fill>
    </dxf>
    <dxf>
      <font>
        <color auto="1"/>
      </font>
      <fill>
        <patternFill>
          <bgColor rgb="FFFF0000"/>
        </patternFill>
      </fill>
    </dxf>
    <dxf>
      <font>
        <b/>
        <i val="0"/>
        <color auto="1"/>
      </font>
      <fill>
        <patternFill>
          <bgColor rgb="FFFF0000"/>
        </patternFill>
      </fill>
    </dxf>
    <dxf>
      <fill>
        <patternFill patternType="none">
          <bgColor auto="1"/>
        </patternFill>
      </fill>
    </dxf>
    <dxf>
      <font>
        <b/>
        <i val="0"/>
        <color rgb="FFFF0000"/>
      </font>
    </dxf>
  </dxfs>
  <tableStyles count="0" defaultTableStyle="TableStyleMedium9" defaultPivotStyle="PivotStyleLight16"/>
  <colors>
    <mruColors>
      <color rgb="FFD5FF18"/>
      <color rgb="FFFF0066"/>
      <color rgb="FFFFFF99"/>
      <color rgb="FF00FFF4"/>
      <color rgb="FFFF0063"/>
      <color rgb="FFFF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3.jp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57150</xdr:colOff>
      <xdr:row>1</xdr:row>
      <xdr:rowOff>25400</xdr:rowOff>
    </xdr:from>
    <xdr:to>
      <xdr:col>1</xdr:col>
      <xdr:colOff>147539</xdr:colOff>
      <xdr:row>3</xdr:row>
      <xdr:rowOff>145723</xdr:rowOff>
    </xdr:to>
    <xdr:pic>
      <xdr:nvPicPr>
        <xdr:cNvPr id="2" name="Image 1">
          <a:extLst>
            <a:ext uri="{FF2B5EF4-FFF2-40B4-BE49-F238E27FC236}">
              <a16:creationId xmlns:a16="http://schemas.microsoft.com/office/drawing/2014/main" id="{CD3834BB-86D7-4B7B-9A34-D60B6C1CD7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187325"/>
          <a:ext cx="1595339" cy="51084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61911</xdr:colOff>
      <xdr:row>1</xdr:row>
      <xdr:rowOff>53975</xdr:rowOff>
    </xdr:from>
    <xdr:to>
      <xdr:col>1</xdr:col>
      <xdr:colOff>1173239</xdr:colOff>
      <xdr:row>3</xdr:row>
      <xdr:rowOff>181001</xdr:rowOff>
    </xdr:to>
    <xdr:pic>
      <xdr:nvPicPr>
        <xdr:cNvPr id="3" name="Image 2">
          <a:extLst>
            <a:ext uri="{FF2B5EF4-FFF2-40B4-BE49-F238E27FC236}">
              <a16:creationId xmlns:a16="http://schemas.microsoft.com/office/drawing/2014/main" id="{B221F088-456F-47F1-9C3B-3F6194E243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1911" y="244475"/>
          <a:ext cx="1539953" cy="50802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76200</xdr:colOff>
      <xdr:row>1</xdr:row>
      <xdr:rowOff>53975</xdr:rowOff>
    </xdr:from>
    <xdr:to>
      <xdr:col>1</xdr:col>
      <xdr:colOff>635078</xdr:colOff>
      <xdr:row>3</xdr:row>
      <xdr:rowOff>149251</xdr:rowOff>
    </xdr:to>
    <xdr:pic>
      <xdr:nvPicPr>
        <xdr:cNvPr id="2" name="Image 1">
          <a:extLst>
            <a:ext uri="{FF2B5EF4-FFF2-40B4-BE49-F238E27FC236}">
              <a16:creationId xmlns:a16="http://schemas.microsoft.com/office/drawing/2014/main" id="{F91C3EE9-554D-4EF6-A2F3-D18ED8EF3A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6200" y="244475"/>
          <a:ext cx="1559003" cy="4953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3</xdr:col>
      <xdr:colOff>485775</xdr:colOff>
      <xdr:row>4</xdr:row>
      <xdr:rowOff>189025</xdr:rowOff>
    </xdr:to>
    <xdr:pic>
      <xdr:nvPicPr>
        <xdr:cNvPr id="2" name="Image 1">
          <a:extLst>
            <a:ext uri="{FF2B5EF4-FFF2-40B4-BE49-F238E27FC236}">
              <a16:creationId xmlns:a16="http://schemas.microsoft.com/office/drawing/2014/main" id="{C11330C1-5636-42E8-A9C4-2210DB020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1809750" cy="731950"/>
        </a:xfrm>
        <a:prstGeom prst="rect">
          <a:avLst/>
        </a:prstGeom>
      </xdr:spPr>
    </xdr:pic>
    <xdr:clientData/>
  </xdr:twoCellAnchor>
  <xdr:twoCellAnchor editAs="oneCell">
    <xdr:from>
      <xdr:col>0</xdr:col>
      <xdr:colOff>0</xdr:colOff>
      <xdr:row>1</xdr:row>
      <xdr:rowOff>28575</xdr:rowOff>
    </xdr:from>
    <xdr:to>
      <xdr:col>3</xdr:col>
      <xdr:colOff>485775</xdr:colOff>
      <xdr:row>4</xdr:row>
      <xdr:rowOff>189025</xdr:rowOff>
    </xdr:to>
    <xdr:pic>
      <xdr:nvPicPr>
        <xdr:cNvPr id="3" name="Image 2">
          <a:extLst>
            <a:ext uri="{FF2B5EF4-FFF2-40B4-BE49-F238E27FC236}">
              <a16:creationId xmlns:a16="http://schemas.microsoft.com/office/drawing/2014/main" id="{CA90F9BB-C0D2-45D5-B4B0-4F1199674D6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219075"/>
          <a:ext cx="1809750" cy="73195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N60"/>
  <sheetViews>
    <sheetView showGridLines="0" showRuler="0" zoomScaleNormal="100" workbookViewId="0">
      <selection activeCell="B56" sqref="B56"/>
    </sheetView>
  </sheetViews>
  <sheetFormatPr baseColWidth="10" defaultColWidth="8.88671875" defaultRowHeight="12.75" x14ac:dyDescent="0.2"/>
  <cols>
    <col min="1" max="1" width="17.5546875" style="27" customWidth="1"/>
    <col min="2" max="2" width="55.6640625" style="4" customWidth="1"/>
    <col min="3" max="6" width="12.77734375" style="72" customWidth="1"/>
    <col min="7" max="7" width="13.5546875" style="72" customWidth="1"/>
    <col min="8" max="8" width="13.5546875" style="4" customWidth="1"/>
    <col min="9" max="9" width="8.88671875" style="4"/>
    <col min="10" max="11" width="10.109375" style="4" customWidth="1"/>
    <col min="12" max="16384" width="8.88671875" style="4"/>
  </cols>
  <sheetData>
    <row r="1" spans="1:14" x14ac:dyDescent="0.2">
      <c r="A1" s="142"/>
      <c r="B1" s="143"/>
      <c r="C1" s="144"/>
      <c r="D1" s="144"/>
      <c r="E1" s="144"/>
      <c r="F1" s="144"/>
      <c r="G1" s="144"/>
      <c r="H1" s="143"/>
      <c r="I1" s="143"/>
      <c r="J1" s="143"/>
      <c r="K1" s="143"/>
    </row>
    <row r="2" spans="1:14" ht="15.6" customHeight="1" x14ac:dyDescent="0.2">
      <c r="C2" s="132"/>
      <c r="D2" s="132"/>
      <c r="F2" s="132"/>
      <c r="G2" s="132"/>
      <c r="K2" s="58" t="s">
        <v>401</v>
      </c>
    </row>
    <row r="3" spans="1:14" ht="15.75" x14ac:dyDescent="0.2">
      <c r="C3" s="132"/>
      <c r="D3" s="132"/>
      <c r="F3" s="132"/>
      <c r="G3" s="132"/>
      <c r="K3" s="58" t="s">
        <v>404</v>
      </c>
    </row>
    <row r="4" spans="1:14" ht="15.75" x14ac:dyDescent="0.25">
      <c r="C4" s="132"/>
      <c r="D4" s="132"/>
      <c r="F4" s="132"/>
      <c r="G4" s="132"/>
      <c r="K4" s="146" t="s">
        <v>303</v>
      </c>
    </row>
    <row r="5" spans="1:14" ht="13.5" thickBot="1" x14ac:dyDescent="0.25"/>
    <row r="6" spans="1:14" ht="15.75" x14ac:dyDescent="0.2">
      <c r="A6" s="145" t="s">
        <v>314</v>
      </c>
      <c r="B6" s="240" t="str">
        <f>Detail!C4</f>
        <v>-</v>
      </c>
      <c r="J6" s="331" t="s">
        <v>322</v>
      </c>
      <c r="K6" s="332"/>
    </row>
    <row r="7" spans="1:14" ht="16.5" thickBot="1" x14ac:dyDescent="0.25">
      <c r="A7" s="145" t="s">
        <v>313</v>
      </c>
      <c r="B7" s="240" t="str">
        <f>Detail!C5</f>
        <v>-</v>
      </c>
      <c r="J7" s="333" t="s">
        <v>353</v>
      </c>
      <c r="K7" s="334"/>
    </row>
    <row r="8" spans="1:14" ht="22.5" customHeight="1" thickBot="1" x14ac:dyDescent="0.25">
      <c r="C8" s="335"/>
      <c r="D8" s="336"/>
      <c r="E8" s="336"/>
      <c r="F8" s="336"/>
      <c r="G8" s="336"/>
      <c r="H8" s="336"/>
      <c r="J8" s="174" t="str">
        <f>Detail!P12</f>
        <v>-</v>
      </c>
      <c r="K8" s="148" t="str">
        <f>Detail!P15</f>
        <v>-</v>
      </c>
    </row>
    <row r="9" spans="1:14" ht="22.5" customHeight="1" thickBot="1" x14ac:dyDescent="0.25">
      <c r="A9" s="202" t="s">
        <v>0</v>
      </c>
      <c r="B9" s="203" t="s">
        <v>1</v>
      </c>
      <c r="C9" s="341" t="s">
        <v>2</v>
      </c>
      <c r="D9" s="342"/>
      <c r="E9" s="343"/>
      <c r="F9" s="341" t="s">
        <v>3</v>
      </c>
      <c r="G9" s="342"/>
      <c r="H9" s="204" t="s">
        <v>4</v>
      </c>
      <c r="J9" s="175" t="str">
        <f>Detail!Q12</f>
        <v>-</v>
      </c>
      <c r="K9" s="161" t="str">
        <f>Detail!Q15</f>
        <v>-</v>
      </c>
    </row>
    <row r="10" spans="1:14" ht="14.25" customHeight="1" x14ac:dyDescent="0.2">
      <c r="A10" s="205"/>
      <c r="B10" s="26"/>
      <c r="C10" s="73" t="s">
        <v>5</v>
      </c>
      <c r="D10" s="74" t="s">
        <v>6</v>
      </c>
      <c r="E10" s="75" t="s">
        <v>7</v>
      </c>
      <c r="F10" s="73" t="s">
        <v>8</v>
      </c>
      <c r="G10" s="83" t="s">
        <v>9</v>
      </c>
      <c r="H10" s="206"/>
      <c r="J10" s="176"/>
      <c r="K10" s="162"/>
      <c r="N10" s="218"/>
    </row>
    <row r="11" spans="1:14" ht="14.25" customHeight="1" x14ac:dyDescent="0.2">
      <c r="A11" s="207" t="s">
        <v>10</v>
      </c>
      <c r="B11" s="71" t="str">
        <f>Detail!B18</f>
        <v>PRODUCER</v>
      </c>
      <c r="C11" s="76">
        <f>Detail!T24</f>
        <v>0</v>
      </c>
      <c r="D11" s="77">
        <f>Detail!U24</f>
        <v>0</v>
      </c>
      <c r="E11" s="78">
        <f>Detail!V24</f>
        <v>0</v>
      </c>
      <c r="F11" s="76">
        <f>Detail!X24</f>
        <v>0</v>
      </c>
      <c r="G11" s="84">
        <f>Detail!Y24</f>
        <v>0</v>
      </c>
      <c r="H11" s="208">
        <f>Detail!N24</f>
        <v>0</v>
      </c>
      <c r="J11" s="177">
        <f>Detail!P24</f>
        <v>0</v>
      </c>
      <c r="K11" s="164">
        <f>Detail!Q24</f>
        <v>0</v>
      </c>
    </row>
    <row r="12" spans="1:14" ht="14.25" customHeight="1" x14ac:dyDescent="0.2">
      <c r="A12" s="207" t="s">
        <v>11</v>
      </c>
      <c r="B12" s="71" t="str">
        <f>Detail!B26</f>
        <v>RIGHTS ACQUISITION</v>
      </c>
      <c r="C12" s="76">
        <f>Detail!T35</f>
        <v>0</v>
      </c>
      <c r="D12" s="77">
        <f>Detail!U35</f>
        <v>0</v>
      </c>
      <c r="E12" s="78">
        <f>Detail!V35</f>
        <v>0</v>
      </c>
      <c r="F12" s="76">
        <f>Detail!X35</f>
        <v>0</v>
      </c>
      <c r="G12" s="84">
        <f>Detail!Y35</f>
        <v>0</v>
      </c>
      <c r="H12" s="208">
        <f>Detail!N35</f>
        <v>0</v>
      </c>
      <c r="J12" s="177">
        <f>Detail!P35</f>
        <v>0</v>
      </c>
      <c r="K12" s="164">
        <f>Detail!Q35</f>
        <v>0</v>
      </c>
    </row>
    <row r="13" spans="1:14" ht="14.25" customHeight="1" x14ac:dyDescent="0.2">
      <c r="A13" s="207" t="s">
        <v>12</v>
      </c>
      <c r="B13" s="71" t="str">
        <f>Detail!B37</f>
        <v>APPLICATION PREPARATION</v>
      </c>
      <c r="C13" s="76">
        <f>Detail!T45</f>
        <v>0</v>
      </c>
      <c r="D13" s="77">
        <f>Detail!U45</f>
        <v>0</v>
      </c>
      <c r="E13" s="78">
        <f>Detail!V45</f>
        <v>0</v>
      </c>
      <c r="F13" s="76">
        <f>Detail!X45</f>
        <v>0</v>
      </c>
      <c r="G13" s="84">
        <f>Detail!Y45</f>
        <v>0</v>
      </c>
      <c r="H13" s="208">
        <f>Detail!N45</f>
        <v>0</v>
      </c>
      <c r="J13" s="177">
        <f>Detail!P45</f>
        <v>0</v>
      </c>
      <c r="K13" s="164">
        <f>Detail!Q45</f>
        <v>0</v>
      </c>
    </row>
    <row r="14" spans="1:14" s="5" customFormat="1" ht="14.25" customHeight="1" x14ac:dyDescent="0.2">
      <c r="A14" s="205"/>
      <c r="B14" s="26" t="s">
        <v>13</v>
      </c>
      <c r="C14" s="79">
        <f t="shared" ref="C14:H14" si="0">SUM(C11:C13)</f>
        <v>0</v>
      </c>
      <c r="D14" s="80">
        <f t="shared" si="0"/>
        <v>0</v>
      </c>
      <c r="E14" s="81">
        <f t="shared" si="0"/>
        <v>0</v>
      </c>
      <c r="F14" s="79">
        <f t="shared" si="0"/>
        <v>0</v>
      </c>
      <c r="G14" s="85">
        <f t="shared" si="0"/>
        <v>0</v>
      </c>
      <c r="H14" s="209">
        <f t="shared" si="0"/>
        <v>0</v>
      </c>
      <c r="J14" s="86">
        <f t="shared" ref="J14" si="1">SUM(J11:J13)</f>
        <v>0</v>
      </c>
      <c r="K14" s="165">
        <f t="shared" ref="K14" si="2">SUM(K11:K13)</f>
        <v>0</v>
      </c>
    </row>
    <row r="15" spans="1:14" s="5" customFormat="1" ht="14.25" customHeight="1" x14ac:dyDescent="0.2">
      <c r="A15" s="205"/>
      <c r="B15" s="26"/>
      <c r="C15" s="79"/>
      <c r="D15" s="80"/>
      <c r="E15" s="81"/>
      <c r="F15" s="79"/>
      <c r="G15" s="85"/>
      <c r="H15" s="210"/>
      <c r="J15" s="86"/>
      <c r="K15" s="165"/>
    </row>
    <row r="16" spans="1:14" ht="14.25" customHeight="1" x14ac:dyDescent="0.2">
      <c r="A16" s="207" t="s">
        <v>14</v>
      </c>
      <c r="B16" s="71" t="str">
        <f>Detail!B49</f>
        <v>KEY ROLES</v>
      </c>
      <c r="C16" s="76">
        <f>Detail!T61</f>
        <v>0</v>
      </c>
      <c r="D16" s="77">
        <f>Detail!U61</f>
        <v>0</v>
      </c>
      <c r="E16" s="78">
        <f>Detail!V61</f>
        <v>0</v>
      </c>
      <c r="F16" s="76">
        <f>Detail!X61</f>
        <v>0</v>
      </c>
      <c r="G16" s="84">
        <f>Detail!Y61</f>
        <v>0</v>
      </c>
      <c r="H16" s="208">
        <f>Detail!N61</f>
        <v>0</v>
      </c>
      <c r="J16" s="177">
        <f>Detail!P61</f>
        <v>0</v>
      </c>
      <c r="K16" s="164">
        <f>Detail!Q61</f>
        <v>0</v>
      </c>
    </row>
    <row r="17" spans="1:11" ht="14.25" customHeight="1" x14ac:dyDescent="0.2">
      <c r="A17" s="207" t="s">
        <v>15</v>
      </c>
      <c r="B17" s="71" t="str">
        <f>Detail!B63</f>
        <v>DESIGN LABOUR</v>
      </c>
      <c r="C17" s="76">
        <f>Detail!T75</f>
        <v>0</v>
      </c>
      <c r="D17" s="77">
        <f>Detail!U75</f>
        <v>0</v>
      </c>
      <c r="E17" s="78">
        <f>Detail!V75</f>
        <v>0</v>
      </c>
      <c r="F17" s="76">
        <f>Detail!X75</f>
        <v>0</v>
      </c>
      <c r="G17" s="84">
        <f>Detail!Y75</f>
        <v>0</v>
      </c>
      <c r="H17" s="208">
        <f>Detail!N75</f>
        <v>0</v>
      </c>
      <c r="J17" s="177">
        <f>Detail!P75</f>
        <v>0</v>
      </c>
      <c r="K17" s="164">
        <f>Detail!Q75</f>
        <v>0</v>
      </c>
    </row>
    <row r="18" spans="1:11" ht="14.25" customHeight="1" x14ac:dyDescent="0.2">
      <c r="A18" s="207" t="s">
        <v>16</v>
      </c>
      <c r="B18" s="71" t="str">
        <f>Detail!B77</f>
        <v>PROGRAMMING LABOUR</v>
      </c>
      <c r="C18" s="76">
        <f>Detail!T86</f>
        <v>0</v>
      </c>
      <c r="D18" s="77">
        <f>Detail!U86</f>
        <v>0</v>
      </c>
      <c r="E18" s="78">
        <f>Detail!V86</f>
        <v>0</v>
      </c>
      <c r="F18" s="76">
        <f>Detail!X86</f>
        <v>0</v>
      </c>
      <c r="G18" s="84">
        <f>Detail!Y86</f>
        <v>0</v>
      </c>
      <c r="H18" s="208">
        <f>Detail!N86</f>
        <v>0</v>
      </c>
      <c r="J18" s="177">
        <f>Detail!P86</f>
        <v>0</v>
      </c>
      <c r="K18" s="164">
        <f>Detail!Q86</f>
        <v>0</v>
      </c>
    </row>
    <row r="19" spans="1:11" ht="14.25" customHeight="1" x14ac:dyDescent="0.2">
      <c r="A19" s="207" t="s">
        <v>17</v>
      </c>
      <c r="B19" s="71" t="str">
        <f>Detail!B88</f>
        <v>AUDIO / VIDEO LABOUR</v>
      </c>
      <c r="C19" s="76">
        <f>Detail!T99</f>
        <v>0</v>
      </c>
      <c r="D19" s="77">
        <f>Detail!U99</f>
        <v>0</v>
      </c>
      <c r="E19" s="78">
        <f>Detail!V99</f>
        <v>0</v>
      </c>
      <c r="F19" s="76">
        <f>Detail!X99</f>
        <v>0</v>
      </c>
      <c r="G19" s="84">
        <f>Detail!Y99</f>
        <v>0</v>
      </c>
      <c r="H19" s="208">
        <f>Detail!N99</f>
        <v>0</v>
      </c>
      <c r="J19" s="177">
        <f>Detail!P99</f>
        <v>0</v>
      </c>
      <c r="K19" s="164">
        <f>Detail!Q99</f>
        <v>0</v>
      </c>
    </row>
    <row r="20" spans="1:11" ht="14.25" customHeight="1" x14ac:dyDescent="0.2">
      <c r="A20" s="207" t="s">
        <v>18</v>
      </c>
      <c r="B20" s="71" t="str">
        <f>Detail!B101</f>
        <v>TALENT</v>
      </c>
      <c r="C20" s="76">
        <f>Detail!T107</f>
        <v>0</v>
      </c>
      <c r="D20" s="77">
        <f>Detail!U107</f>
        <v>0</v>
      </c>
      <c r="E20" s="78">
        <f>Detail!V107</f>
        <v>0</v>
      </c>
      <c r="F20" s="76">
        <f>Detail!X107</f>
        <v>0</v>
      </c>
      <c r="G20" s="84">
        <f>Detail!Y107</f>
        <v>0</v>
      </c>
      <c r="H20" s="208">
        <f>Detail!N107</f>
        <v>0</v>
      </c>
      <c r="J20" s="177">
        <f>Detail!P107</f>
        <v>0</v>
      </c>
      <c r="K20" s="164">
        <f>Detail!Q107</f>
        <v>0</v>
      </c>
    </row>
    <row r="21" spans="1:11" ht="14.25" customHeight="1" x14ac:dyDescent="0.2">
      <c r="A21" s="207" t="s">
        <v>19</v>
      </c>
      <c r="B21" s="71" t="str">
        <f>Detail!B109</f>
        <v>ADMINISTRATION LABOUR</v>
      </c>
      <c r="C21" s="76">
        <f>Detail!T114</f>
        <v>0</v>
      </c>
      <c r="D21" s="77">
        <f>Detail!U114</f>
        <v>0</v>
      </c>
      <c r="E21" s="78">
        <f>Detail!V114</f>
        <v>0</v>
      </c>
      <c r="F21" s="76">
        <f>Detail!X114</f>
        <v>0</v>
      </c>
      <c r="G21" s="84">
        <f>Detail!Y114</f>
        <v>0</v>
      </c>
      <c r="H21" s="208">
        <f>Detail!N114</f>
        <v>0</v>
      </c>
      <c r="J21" s="177">
        <f>Detail!P114</f>
        <v>0</v>
      </c>
      <c r="K21" s="164">
        <f>Detail!Q114</f>
        <v>0</v>
      </c>
    </row>
    <row r="22" spans="1:11" ht="14.25" customHeight="1" x14ac:dyDescent="0.2">
      <c r="A22" s="207" t="s">
        <v>20</v>
      </c>
      <c r="B22" s="71" t="str">
        <f>Detail!B116</f>
        <v>OTHER LABOUR</v>
      </c>
      <c r="C22" s="76">
        <f>Detail!T127</f>
        <v>0</v>
      </c>
      <c r="D22" s="77">
        <f>Detail!U127</f>
        <v>0</v>
      </c>
      <c r="E22" s="78">
        <f>Detail!V127</f>
        <v>0</v>
      </c>
      <c r="F22" s="76">
        <f>Detail!X127</f>
        <v>0</v>
      </c>
      <c r="G22" s="84">
        <f>Detail!Y127</f>
        <v>0</v>
      </c>
      <c r="H22" s="208">
        <f>Detail!N127</f>
        <v>0</v>
      </c>
      <c r="J22" s="177">
        <f>Detail!P127</f>
        <v>0</v>
      </c>
      <c r="K22" s="164">
        <f>Detail!Q127</f>
        <v>0</v>
      </c>
    </row>
    <row r="23" spans="1:11" s="5" customFormat="1" ht="14.25" customHeight="1" x14ac:dyDescent="0.2">
      <c r="A23" s="205"/>
      <c r="B23" s="26" t="s">
        <v>21</v>
      </c>
      <c r="C23" s="79">
        <f t="shared" ref="C23:H23" si="3">SUM(C16:C22)</f>
        <v>0</v>
      </c>
      <c r="D23" s="80">
        <f t="shared" si="3"/>
        <v>0</v>
      </c>
      <c r="E23" s="81">
        <f t="shared" si="3"/>
        <v>0</v>
      </c>
      <c r="F23" s="79">
        <f t="shared" si="3"/>
        <v>0</v>
      </c>
      <c r="G23" s="85">
        <f t="shared" si="3"/>
        <v>0</v>
      </c>
      <c r="H23" s="209">
        <f t="shared" si="3"/>
        <v>0</v>
      </c>
      <c r="J23" s="86">
        <f t="shared" ref="J23" si="4">SUM(J16:J22)</f>
        <v>0</v>
      </c>
      <c r="K23" s="165">
        <f t="shared" ref="K23" si="5">SUM(K16:K22)</f>
        <v>0</v>
      </c>
    </row>
    <row r="24" spans="1:11" s="5" customFormat="1" ht="14.25" customHeight="1" x14ac:dyDescent="0.2">
      <c r="A24" s="205"/>
      <c r="B24" s="26"/>
      <c r="C24" s="79"/>
      <c r="D24" s="80"/>
      <c r="E24" s="81"/>
      <c r="F24" s="79"/>
      <c r="G24" s="85"/>
      <c r="H24" s="209"/>
      <c r="J24" s="86"/>
      <c r="K24" s="165"/>
    </row>
    <row r="25" spans="1:11" ht="14.25" customHeight="1" x14ac:dyDescent="0.2">
      <c r="A25" s="207" t="s">
        <v>22</v>
      </c>
      <c r="B25" s="71" t="str">
        <f>Detail!B130</f>
        <v>EQUIPMENT AND MATERIALS</v>
      </c>
      <c r="C25" s="76">
        <f>Detail!T142</f>
        <v>0</v>
      </c>
      <c r="D25" s="77">
        <f>Detail!U142</f>
        <v>0</v>
      </c>
      <c r="E25" s="78">
        <f>Detail!V142</f>
        <v>0</v>
      </c>
      <c r="F25" s="76">
        <f>Detail!X142</f>
        <v>0</v>
      </c>
      <c r="G25" s="84">
        <f>Detail!Y142</f>
        <v>0</v>
      </c>
      <c r="H25" s="208">
        <f>Detail!N142</f>
        <v>0</v>
      </c>
      <c r="J25" s="178">
        <f>Detail!P142</f>
        <v>0</v>
      </c>
      <c r="K25" s="166">
        <f>Detail!Q142</f>
        <v>0</v>
      </c>
    </row>
    <row r="26" spans="1:11" ht="14.25" customHeight="1" x14ac:dyDescent="0.2">
      <c r="A26" s="207" t="s">
        <v>23</v>
      </c>
      <c r="B26" s="71" t="str">
        <f>Detail!B144</f>
        <v xml:space="preserve">AUDIO / VIDEO EQUIPMENT AND MATERIALS </v>
      </c>
      <c r="C26" s="76">
        <f>Detail!T159</f>
        <v>0</v>
      </c>
      <c r="D26" s="77">
        <f>Detail!U159</f>
        <v>0</v>
      </c>
      <c r="E26" s="78">
        <f>Detail!V159</f>
        <v>0</v>
      </c>
      <c r="F26" s="76">
        <f>Detail!X159</f>
        <v>0</v>
      </c>
      <c r="G26" s="84">
        <f>Detail!Y159</f>
        <v>0</v>
      </c>
      <c r="H26" s="208">
        <f>Detail!N159</f>
        <v>0</v>
      </c>
      <c r="J26" s="178">
        <f>Detail!P159</f>
        <v>0</v>
      </c>
      <c r="K26" s="166">
        <f>Detail!Q159</f>
        <v>0</v>
      </c>
    </row>
    <row r="27" spans="1:11" s="5" customFormat="1" ht="14.25" customHeight="1" x14ac:dyDescent="0.2">
      <c r="A27" s="205"/>
      <c r="B27" s="26" t="s">
        <v>24</v>
      </c>
      <c r="C27" s="79">
        <f t="shared" ref="C27:H27" si="6">SUM(C25:C26)</f>
        <v>0</v>
      </c>
      <c r="D27" s="80">
        <f t="shared" si="6"/>
        <v>0</v>
      </c>
      <c r="E27" s="81">
        <f t="shared" si="6"/>
        <v>0</v>
      </c>
      <c r="F27" s="79">
        <f t="shared" si="6"/>
        <v>0</v>
      </c>
      <c r="G27" s="85">
        <f t="shared" si="6"/>
        <v>0</v>
      </c>
      <c r="H27" s="209">
        <f t="shared" si="6"/>
        <v>0</v>
      </c>
      <c r="J27" s="86">
        <f t="shared" ref="J27" si="7">SUM(J25:J26)</f>
        <v>0</v>
      </c>
      <c r="K27" s="165">
        <f t="shared" ref="K27" si="8">SUM(K25:K26)</f>
        <v>0</v>
      </c>
    </row>
    <row r="28" spans="1:11" s="5" customFormat="1" ht="14.25" customHeight="1" x14ac:dyDescent="0.2">
      <c r="A28" s="205"/>
      <c r="B28" s="26"/>
      <c r="C28" s="79"/>
      <c r="D28" s="80"/>
      <c r="E28" s="81"/>
      <c r="F28" s="79"/>
      <c r="G28" s="85"/>
      <c r="H28" s="211"/>
      <c r="J28" s="86"/>
      <c r="K28" s="165"/>
    </row>
    <row r="29" spans="1:11" s="5" customFormat="1" ht="14.25" customHeight="1" x14ac:dyDescent="0.2">
      <c r="A29" s="205"/>
      <c r="B29" s="26" t="s">
        <v>25</v>
      </c>
      <c r="C29" s="79">
        <f t="shared" ref="C29:H29" si="9">C23+C27</f>
        <v>0</v>
      </c>
      <c r="D29" s="80">
        <f t="shared" si="9"/>
        <v>0</v>
      </c>
      <c r="E29" s="81">
        <f t="shared" si="9"/>
        <v>0</v>
      </c>
      <c r="F29" s="79">
        <f t="shared" si="9"/>
        <v>0</v>
      </c>
      <c r="G29" s="85">
        <f t="shared" si="9"/>
        <v>0</v>
      </c>
      <c r="H29" s="209">
        <f t="shared" si="9"/>
        <v>0</v>
      </c>
      <c r="J29" s="86">
        <f t="shared" ref="J29" si="10">J23+J27</f>
        <v>0</v>
      </c>
      <c r="K29" s="165">
        <f t="shared" ref="K29" si="11">K23+K27</f>
        <v>0</v>
      </c>
    </row>
    <row r="30" spans="1:11" s="5" customFormat="1" ht="14.25" customHeight="1" x14ac:dyDescent="0.2">
      <c r="A30" s="205"/>
      <c r="B30" s="26"/>
      <c r="C30" s="79"/>
      <c r="D30" s="80"/>
      <c r="E30" s="81"/>
      <c r="F30" s="79"/>
      <c r="G30" s="85"/>
      <c r="H30" s="211"/>
      <c r="J30" s="86"/>
      <c r="K30" s="165"/>
    </row>
    <row r="31" spans="1:11" ht="14.25" customHeight="1" x14ac:dyDescent="0.2">
      <c r="A31" s="207" t="s">
        <v>26</v>
      </c>
      <c r="B31" s="71" t="str">
        <f>Detail!B166</f>
        <v>MARKETING AND EXPLOITATION</v>
      </c>
      <c r="C31" s="76">
        <f>Detail!T178</f>
        <v>0</v>
      </c>
      <c r="D31" s="77">
        <f>Detail!U178</f>
        <v>0</v>
      </c>
      <c r="E31" s="78">
        <f>Detail!V178</f>
        <v>0</v>
      </c>
      <c r="F31" s="76">
        <f>Detail!X178</f>
        <v>0</v>
      </c>
      <c r="G31" s="84">
        <f>Detail!Y178</f>
        <v>0</v>
      </c>
      <c r="H31" s="208">
        <f>Detail!N178</f>
        <v>0</v>
      </c>
      <c r="J31" s="178">
        <f>Detail!P178</f>
        <v>0</v>
      </c>
      <c r="K31" s="166">
        <f>Detail!Q178</f>
        <v>0</v>
      </c>
    </row>
    <row r="32" spans="1:11" ht="14.25" customHeight="1" x14ac:dyDescent="0.2">
      <c r="A32" s="207" t="s">
        <v>27</v>
      </c>
      <c r="B32" s="71" t="str">
        <f>Detail!B180</f>
        <v>PROMOTION AND PUBLICITY</v>
      </c>
      <c r="C32" s="76">
        <f>Detail!T199</f>
        <v>0</v>
      </c>
      <c r="D32" s="77">
        <f>Detail!U199</f>
        <v>0</v>
      </c>
      <c r="E32" s="78">
        <f>Detail!V199</f>
        <v>0</v>
      </c>
      <c r="F32" s="76">
        <f>Detail!X199</f>
        <v>0</v>
      </c>
      <c r="G32" s="84">
        <f>Detail!Y199</f>
        <v>0</v>
      </c>
      <c r="H32" s="208">
        <f>Detail!N199</f>
        <v>0</v>
      </c>
      <c r="J32" s="178">
        <f>Detail!P199</f>
        <v>0</v>
      </c>
      <c r="K32" s="166">
        <f>Detail!Q199</f>
        <v>0</v>
      </c>
    </row>
    <row r="33" spans="1:11" s="5" customFormat="1" ht="14.25" customHeight="1" x14ac:dyDescent="0.2">
      <c r="A33" s="205"/>
      <c r="B33" s="26" t="s">
        <v>28</v>
      </c>
      <c r="C33" s="79">
        <f t="shared" ref="C33:H33" si="12">SUM(C31:C32)</f>
        <v>0</v>
      </c>
      <c r="D33" s="80">
        <f t="shared" si="12"/>
        <v>0</v>
      </c>
      <c r="E33" s="81">
        <f t="shared" si="12"/>
        <v>0</v>
      </c>
      <c r="F33" s="79">
        <f t="shared" si="12"/>
        <v>0</v>
      </c>
      <c r="G33" s="85">
        <f t="shared" si="12"/>
        <v>0</v>
      </c>
      <c r="H33" s="209">
        <f t="shared" si="12"/>
        <v>0</v>
      </c>
      <c r="J33" s="86">
        <f t="shared" ref="J33" si="13">SUM(J31:J32)</f>
        <v>0</v>
      </c>
      <c r="K33" s="165">
        <f t="shared" ref="K33" si="14">SUM(K31:K32)</f>
        <v>0</v>
      </c>
    </row>
    <row r="34" spans="1:11" s="5" customFormat="1" ht="14.25" customHeight="1" x14ac:dyDescent="0.2">
      <c r="A34" s="205"/>
      <c r="B34" s="26"/>
      <c r="C34" s="79"/>
      <c r="D34" s="80"/>
      <c r="E34" s="81"/>
      <c r="F34" s="79"/>
      <c r="G34" s="85"/>
      <c r="H34" s="212"/>
      <c r="J34" s="86"/>
      <c r="K34" s="165"/>
    </row>
    <row r="35" spans="1:11" ht="14.25" customHeight="1" x14ac:dyDescent="0.2">
      <c r="A35" s="207" t="s">
        <v>29</v>
      </c>
      <c r="B35" s="71" t="str">
        <f>Detail!B205</f>
        <v>ADMINISTRATION</v>
      </c>
      <c r="C35" s="76">
        <f>Detail!T217</f>
        <v>0</v>
      </c>
      <c r="D35" s="77">
        <f>Detail!U217</f>
        <v>0</v>
      </c>
      <c r="E35" s="78">
        <f>Detail!V217</f>
        <v>0</v>
      </c>
      <c r="F35" s="76">
        <f>Detail!X217</f>
        <v>0</v>
      </c>
      <c r="G35" s="84">
        <f>Detail!Y217</f>
        <v>0</v>
      </c>
      <c r="H35" s="208">
        <f>Detail!N217</f>
        <v>0</v>
      </c>
      <c r="J35" s="178">
        <f>Detail!P217</f>
        <v>0</v>
      </c>
      <c r="K35" s="166">
        <f>Detail!Q217</f>
        <v>0</v>
      </c>
    </row>
    <row r="36" spans="1:11" ht="14.25" customHeight="1" x14ac:dyDescent="0.2">
      <c r="A36" s="213"/>
      <c r="B36" s="26" t="s">
        <v>30</v>
      </c>
      <c r="C36" s="79">
        <f>C35</f>
        <v>0</v>
      </c>
      <c r="D36" s="80">
        <f>D35</f>
        <v>0</v>
      </c>
      <c r="E36" s="81">
        <f>E35</f>
        <v>0</v>
      </c>
      <c r="F36" s="79">
        <f>F35</f>
        <v>0</v>
      </c>
      <c r="G36" s="85">
        <f>G35</f>
        <v>0</v>
      </c>
      <c r="H36" s="209">
        <f>SUM(H35:H35)</f>
        <v>0</v>
      </c>
      <c r="J36" s="86">
        <f>SUM(J35:J35)</f>
        <v>0</v>
      </c>
      <c r="K36" s="165">
        <f>SUM(K35:K35)</f>
        <v>0</v>
      </c>
    </row>
    <row r="37" spans="1:11" ht="14.25" customHeight="1" x14ac:dyDescent="0.2">
      <c r="A37" s="213"/>
      <c r="B37" s="71"/>
      <c r="C37" s="76"/>
      <c r="D37" s="77"/>
      <c r="E37" s="78"/>
      <c r="F37" s="76"/>
      <c r="G37" s="84"/>
      <c r="H37" s="212"/>
      <c r="J37" s="178"/>
      <c r="K37" s="166"/>
    </row>
    <row r="38" spans="1:11" ht="14.25" customHeight="1" x14ac:dyDescent="0.2">
      <c r="A38" s="213"/>
      <c r="B38" s="26" t="s">
        <v>31</v>
      </c>
      <c r="C38" s="79"/>
      <c r="D38" s="80"/>
      <c r="E38" s="81"/>
      <c r="F38" s="79"/>
      <c r="G38" s="85"/>
      <c r="H38" s="212"/>
      <c r="J38" s="178"/>
      <c r="K38" s="166"/>
    </row>
    <row r="39" spans="1:11" ht="14.25" customHeight="1" x14ac:dyDescent="0.2">
      <c r="A39" s="214" t="s">
        <v>32</v>
      </c>
      <c r="B39" s="71" t="str">
        <f>Detail!B222</f>
        <v>CORPORATE OVERHEAD</v>
      </c>
      <c r="C39" s="76">
        <f>ROUND(Detail!T222,0)</f>
        <v>0</v>
      </c>
      <c r="D39" s="76">
        <f>ROUND(Detail!U222,0)</f>
        <v>0</v>
      </c>
      <c r="E39" s="76">
        <f>ROUND(Detail!V222,0)</f>
        <v>0</v>
      </c>
      <c r="F39" s="76">
        <f>ROUND(Detail!X222,0)</f>
        <v>0</v>
      </c>
      <c r="G39" s="76">
        <f>ROUND(Detail!Y222,0)</f>
        <v>0</v>
      </c>
      <c r="H39" s="209">
        <f>ROUND(Detail!N222,0)</f>
        <v>0</v>
      </c>
      <c r="J39" s="178">
        <f>Detail!P222</f>
        <v>0</v>
      </c>
      <c r="K39" s="166">
        <f>Detail!Q222</f>
        <v>0</v>
      </c>
    </row>
    <row r="40" spans="1:11" ht="14.25" customHeight="1" x14ac:dyDescent="0.2">
      <c r="A40" s="214" t="s">
        <v>33</v>
      </c>
      <c r="B40" s="71" t="str">
        <f>Detail!B223</f>
        <v>CONTINGENCY</v>
      </c>
      <c r="C40" s="76">
        <f>ROUND(Detail!T223,0)</f>
        <v>0</v>
      </c>
      <c r="D40" s="76">
        <f>ROUND(Detail!U223,0)</f>
        <v>0</v>
      </c>
      <c r="E40" s="76">
        <f>ROUND(Detail!V223,0)</f>
        <v>0</v>
      </c>
      <c r="F40" s="76">
        <f>ROUND(Detail!X223,0)</f>
        <v>0</v>
      </c>
      <c r="G40" s="76">
        <f>ROUND(Detail!Y223,0)</f>
        <v>0</v>
      </c>
      <c r="H40" s="209">
        <f>ROUND(Detail!N223,0)</f>
        <v>0</v>
      </c>
      <c r="J40" s="178">
        <f>Detail!P223</f>
        <v>0</v>
      </c>
      <c r="K40" s="166">
        <f>Detail!Q223</f>
        <v>0</v>
      </c>
    </row>
    <row r="41" spans="1:11" ht="14.25" customHeight="1" thickBot="1" x14ac:dyDescent="0.25">
      <c r="A41" s="213"/>
      <c r="B41" s="71"/>
      <c r="C41" s="181"/>
      <c r="D41" s="182"/>
      <c r="E41" s="183"/>
      <c r="F41" s="181"/>
      <c r="G41" s="184"/>
      <c r="H41" s="215"/>
      <c r="J41" s="179"/>
      <c r="K41" s="167"/>
    </row>
    <row r="42" spans="1:11" s="5" customFormat="1" ht="14.25" customHeight="1" thickBot="1" x14ac:dyDescent="0.25">
      <c r="A42" s="216"/>
      <c r="B42" s="217" t="s">
        <v>34</v>
      </c>
      <c r="C42" s="185">
        <f>C14+C23+C27+C33+C36+C39+C40</f>
        <v>0</v>
      </c>
      <c r="D42" s="185">
        <f t="shared" ref="D42:H42" si="15">D14+D23+D27+D33+D36+D39+D40</f>
        <v>0</v>
      </c>
      <c r="E42" s="185">
        <f t="shared" si="15"/>
        <v>0</v>
      </c>
      <c r="F42" s="185">
        <f t="shared" si="15"/>
        <v>0</v>
      </c>
      <c r="G42" s="185">
        <f t="shared" si="15"/>
        <v>0</v>
      </c>
      <c r="H42" s="159">
        <f t="shared" si="15"/>
        <v>0</v>
      </c>
      <c r="J42" s="168">
        <f>SUM(J14+J23+J27+J33+J36+J39+J40)</f>
        <v>0</v>
      </c>
      <c r="K42" s="168">
        <f>SUM(K14+K23+K27+K33+K36+K39+K40)</f>
        <v>0</v>
      </c>
    </row>
    <row r="43" spans="1:11" ht="12" customHeight="1" x14ac:dyDescent="0.2">
      <c r="A43" s="344"/>
      <c r="B43" s="345"/>
      <c r="C43" s="345"/>
      <c r="D43" s="345"/>
      <c r="E43" s="345"/>
      <c r="F43" s="345"/>
      <c r="G43" s="345"/>
      <c r="H43" s="345"/>
    </row>
    <row r="44" spans="1:11" ht="15" customHeight="1" x14ac:dyDescent="0.2">
      <c r="A44" s="180" t="s">
        <v>35</v>
      </c>
      <c r="B44" s="346" t="s">
        <v>354</v>
      </c>
      <c r="C44" s="347"/>
      <c r="D44" s="347"/>
      <c r="E44" s="347"/>
      <c r="F44" s="347"/>
      <c r="G44" s="347"/>
      <c r="H44" s="189">
        <f>ROUND(Detail!N227,0)</f>
        <v>0</v>
      </c>
    </row>
    <row r="45" spans="1:11" ht="12" customHeight="1" x14ac:dyDescent="0.2">
      <c r="A45" s="337"/>
      <c r="B45" s="338"/>
      <c r="C45" s="338"/>
      <c r="D45" s="338"/>
      <c r="E45" s="338"/>
      <c r="F45" s="338"/>
      <c r="G45" s="338"/>
      <c r="H45" s="339"/>
    </row>
    <row r="46" spans="1:11" ht="15" customHeight="1" x14ac:dyDescent="0.2">
      <c r="A46" s="186"/>
      <c r="C46" s="235"/>
      <c r="D46" s="236"/>
      <c r="E46" s="236"/>
      <c r="F46" s="236"/>
      <c r="G46" s="279" t="s">
        <v>370</v>
      </c>
      <c r="H46" s="278">
        <f>H42+H44</f>
        <v>0</v>
      </c>
    </row>
    <row r="47" spans="1:11" ht="15" customHeight="1" x14ac:dyDescent="0.2">
      <c r="A47" s="186"/>
      <c r="B47" s="5"/>
      <c r="C47" s="163"/>
      <c r="D47" s="163"/>
      <c r="E47" s="163"/>
      <c r="F47" s="163"/>
      <c r="G47" s="163"/>
      <c r="H47" s="187"/>
      <c r="J47" s="50"/>
      <c r="K47" s="50"/>
    </row>
    <row r="48" spans="1:11" ht="15" customHeight="1" x14ac:dyDescent="0.2">
      <c r="C48" s="350" t="str">
        <f>J8</f>
        <v>-</v>
      </c>
      <c r="D48" s="351"/>
      <c r="E48" s="350" t="str">
        <f>J9</f>
        <v>-</v>
      </c>
      <c r="F48" s="351"/>
      <c r="G48" s="191" t="s">
        <v>357</v>
      </c>
      <c r="H48" s="190">
        <f>J42</f>
        <v>0</v>
      </c>
      <c r="J48" s="12"/>
      <c r="K48" s="12"/>
    </row>
    <row r="49" spans="1:13" ht="15" customHeight="1" x14ac:dyDescent="0.2">
      <c r="A49" s="186"/>
      <c r="B49" s="5"/>
      <c r="C49" s="163"/>
      <c r="D49" s="188"/>
      <c r="E49" s="188"/>
      <c r="F49" s="163"/>
      <c r="G49" s="163"/>
      <c r="H49" s="187"/>
      <c r="J49" s="50"/>
      <c r="K49" s="50"/>
    </row>
    <row r="50" spans="1:13" ht="15" customHeight="1" x14ac:dyDescent="0.2">
      <c r="C50" s="350" t="str">
        <f>K8</f>
        <v>-</v>
      </c>
      <c r="D50" s="352"/>
      <c r="E50" s="350" t="str">
        <f>K9</f>
        <v>-</v>
      </c>
      <c r="F50" s="351"/>
      <c r="G50" s="191" t="s">
        <v>358</v>
      </c>
      <c r="H50" s="190">
        <f>K42</f>
        <v>0</v>
      </c>
      <c r="J50" s="12"/>
      <c r="K50" s="12"/>
    </row>
    <row r="51" spans="1:13" ht="12" customHeight="1" thickBot="1" x14ac:dyDescent="0.25">
      <c r="A51" s="348"/>
      <c r="B51" s="349"/>
      <c r="C51" s="349"/>
      <c r="D51" s="349"/>
      <c r="E51" s="349"/>
      <c r="F51" s="349"/>
      <c r="G51" s="349"/>
      <c r="H51" s="349"/>
      <c r="K51" s="50"/>
      <c r="M51" s="50"/>
    </row>
    <row r="52" spans="1:13" s="5" customFormat="1" ht="14.25" customHeight="1" thickBot="1" x14ac:dyDescent="0.25">
      <c r="A52" s="234"/>
      <c r="C52" s="251"/>
      <c r="D52" s="251"/>
      <c r="E52" s="251"/>
      <c r="F52" s="251"/>
      <c r="G52" s="276" t="s">
        <v>323</v>
      </c>
      <c r="H52" s="277">
        <f>H46+H48+H50</f>
        <v>0</v>
      </c>
      <c r="J52" s="4"/>
      <c r="K52" s="50"/>
      <c r="L52" s="4"/>
      <c r="M52" s="50"/>
    </row>
    <row r="53" spans="1:13" ht="12" customHeight="1" thickBot="1" x14ac:dyDescent="0.25">
      <c r="A53" s="348"/>
      <c r="B53" s="349"/>
      <c r="C53" s="349"/>
      <c r="D53" s="349"/>
      <c r="E53" s="349"/>
      <c r="F53" s="349"/>
      <c r="G53" s="349"/>
      <c r="H53" s="349"/>
      <c r="K53" s="50"/>
      <c r="M53" s="50"/>
    </row>
    <row r="54" spans="1:13" ht="18" customHeight="1" x14ac:dyDescent="0.2">
      <c r="A54" s="192" t="s">
        <v>305</v>
      </c>
      <c r="B54" s="193"/>
      <c r="C54" s="87" t="str">
        <f>IF((C42+D42+E42)&lt;&gt;H42,"    Please check: expenses must be allocated as 'Internal', 'Related' or 'External'","")</f>
        <v/>
      </c>
      <c r="D54" s="4"/>
      <c r="E54" s="4"/>
      <c r="F54" s="4"/>
      <c r="G54" s="4"/>
      <c r="K54" s="50"/>
      <c r="M54" s="50"/>
    </row>
    <row r="55" spans="1:13" ht="18" customHeight="1" x14ac:dyDescent="0.2">
      <c r="A55" s="194" t="s">
        <v>306</v>
      </c>
      <c r="B55" s="195"/>
      <c r="C55" s="87" t="str">
        <f>IF((F42+G42)&lt;&gt;H42,"    Please check: expenses must be allocated as 'Canadian' or 'Non-Canadian'","")</f>
        <v/>
      </c>
      <c r="D55" s="4"/>
      <c r="E55" s="4"/>
      <c r="F55" s="4"/>
      <c r="G55" s="4"/>
    </row>
    <row r="56" spans="1:13" ht="18" customHeight="1" x14ac:dyDescent="0.2">
      <c r="A56" s="247"/>
      <c r="B56" s="237"/>
      <c r="C56" s="87" t="str">
        <f>IF(OR(H39&gt;(0.1*H29),H40&gt;(0.1*H29)),"    Please check : account F and/or G exceeds the cap","")</f>
        <v/>
      </c>
      <c r="D56" s="4"/>
      <c r="E56" s="4"/>
      <c r="F56" s="4"/>
      <c r="G56" s="4"/>
    </row>
    <row r="57" spans="1:13" ht="18" customHeight="1" thickBot="1" x14ac:dyDescent="0.25">
      <c r="A57" s="238" t="s">
        <v>324</v>
      </c>
      <c r="B57" s="248"/>
      <c r="C57" s="95" t="str">
        <f>IF(G42&gt;(0.25*H42),"    Please check : Canadian costs represent less than 75% of the budget","")</f>
        <v/>
      </c>
      <c r="D57" s="4"/>
      <c r="E57" s="4"/>
      <c r="F57" s="4"/>
      <c r="G57" s="4"/>
    </row>
    <row r="58" spans="1:13" ht="30" customHeight="1" x14ac:dyDescent="0.2">
      <c r="A58" s="340" t="s">
        <v>426</v>
      </c>
      <c r="B58" s="340"/>
      <c r="C58" s="340"/>
      <c r="D58" s="340"/>
      <c r="E58" s="340"/>
      <c r="F58" s="340"/>
      <c r="G58" s="340"/>
      <c r="H58" s="340"/>
    </row>
    <row r="60" spans="1:13" x14ac:dyDescent="0.2">
      <c r="A60" s="310" t="s">
        <v>416</v>
      </c>
    </row>
  </sheetData>
  <sheetProtection algorithmName="SHA-512" hashValue="I8WhQhjtm9v8RYEjdoi7Bou+gYEZVA42TEO8h/oFb7NRNJPY1xGpZeq9Bt6gyDAonNoV2JzHMze2niO6EVoBCg==" saltValue="bGsGyssXorwA4B+TSZTxgQ==" spinCount="100000" sheet="1" selectLockedCells="1"/>
  <mergeCells count="15">
    <mergeCell ref="J6:K6"/>
    <mergeCell ref="J7:K7"/>
    <mergeCell ref="C8:H8"/>
    <mergeCell ref="A45:H45"/>
    <mergeCell ref="A58:H58"/>
    <mergeCell ref="C9:E9"/>
    <mergeCell ref="A43:H43"/>
    <mergeCell ref="F9:G9"/>
    <mergeCell ref="B44:G44"/>
    <mergeCell ref="A53:H53"/>
    <mergeCell ref="A51:H51"/>
    <mergeCell ref="C48:D48"/>
    <mergeCell ref="C50:D50"/>
    <mergeCell ref="E48:F48"/>
    <mergeCell ref="E50:F50"/>
  </mergeCells>
  <phoneticPr fontId="0" type="noConversion"/>
  <printOptions horizontalCentered="1"/>
  <pageMargins left="0.55118110236220474" right="0.55118110236220474" top="0.96250000000000002" bottom="0.74803149606299213" header="0.51181102362204722" footer="0.51181102362204722"/>
  <pageSetup scale="54" firstPageNumber="2" orientation="landscape" r:id="rId1"/>
  <headerFooter alignWithMargins="0"/>
  <ignoredErrors>
    <ignoredError sqref="A12:A13 A16:A22 A25:A26 A31:A32 A35" numberStoredAsText="1"/>
    <ignoredError sqref="B6:B7" unlockedFormula="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AE285"/>
  <sheetViews>
    <sheetView showGridLines="0" showRuler="0" zoomScaleNormal="100" zoomScalePageLayoutView="70" workbookViewId="0">
      <pane xSplit="2" topLeftCell="C1" activePane="topRight" state="frozen"/>
      <selection pane="topRight" activeCell="G26" sqref="G26"/>
    </sheetView>
  </sheetViews>
  <sheetFormatPr baseColWidth="10" defaultColWidth="8.88671875" defaultRowHeight="15" customHeight="1" x14ac:dyDescent="0.2"/>
  <cols>
    <col min="1" max="1" width="5" style="8" customWidth="1"/>
    <col min="2" max="2" width="43.5546875" customWidth="1"/>
    <col min="3" max="3" width="19.6640625" customWidth="1"/>
    <col min="4" max="4" width="3.33203125" style="1" customWidth="1"/>
    <col min="5" max="6" width="8.109375" customWidth="1"/>
    <col min="7" max="7" width="8.6640625" customWidth="1"/>
    <col min="8" max="8" width="6.33203125" customWidth="1"/>
    <col min="9" max="9" width="11.5546875" customWidth="1"/>
    <col min="10" max="10" width="11" customWidth="1"/>
    <col min="11" max="11" width="13.44140625" customWidth="1"/>
    <col min="12" max="12" width="9.21875" customWidth="1"/>
    <col min="13" max="13" width="10.109375" customWidth="1"/>
    <col min="14" max="14" width="10.33203125" bestFit="1" customWidth="1"/>
    <col min="15" max="15" width="52.33203125" style="82" customWidth="1"/>
    <col min="16" max="18" width="12.77734375" style="82" customWidth="1"/>
    <col min="19" max="19" width="3.77734375" style="82" customWidth="1"/>
    <col min="20" max="22" width="10.77734375" customWidth="1"/>
    <col min="23" max="23" width="2.6640625" style="66" customWidth="1"/>
    <col min="24" max="25" width="10.77734375" customWidth="1"/>
    <col min="28" max="29" width="12.77734375" customWidth="1"/>
    <col min="30" max="30" width="13.5546875" customWidth="1"/>
  </cols>
  <sheetData>
    <row r="1" spans="1:31" ht="15" customHeight="1" x14ac:dyDescent="0.2">
      <c r="A1" s="139"/>
      <c r="B1" s="140"/>
      <c r="C1" s="140"/>
      <c r="D1" s="141"/>
      <c r="E1" s="140"/>
      <c r="F1" s="140"/>
      <c r="G1" s="140"/>
      <c r="H1" s="140"/>
      <c r="I1" s="140"/>
      <c r="J1" s="140"/>
      <c r="K1" s="140"/>
      <c r="L1" s="140"/>
      <c r="M1" s="140"/>
      <c r="N1" s="140"/>
    </row>
    <row r="2" spans="1:31" ht="15" customHeight="1" x14ac:dyDescent="0.2">
      <c r="C2" s="58"/>
      <c r="D2" s="58"/>
      <c r="E2" s="58"/>
      <c r="F2" s="58"/>
      <c r="G2" s="58"/>
      <c r="H2" s="58"/>
      <c r="I2" s="58"/>
      <c r="J2" s="58"/>
      <c r="K2" s="58"/>
      <c r="L2" s="58"/>
      <c r="M2" s="58"/>
      <c r="N2" s="58" t="s">
        <v>401</v>
      </c>
      <c r="P2" s="393"/>
      <c r="Q2" s="394"/>
      <c r="R2" s="394"/>
      <c r="S2" s="394"/>
      <c r="T2" s="394"/>
      <c r="U2" s="394"/>
      <c r="V2" s="394"/>
      <c r="W2" s="394"/>
      <c r="X2" s="394"/>
      <c r="Y2" s="394"/>
    </row>
    <row r="3" spans="1:31" ht="15" customHeight="1" x14ac:dyDescent="0.2">
      <c r="C3" s="58"/>
      <c r="D3" s="58"/>
      <c r="E3" s="58"/>
      <c r="F3" s="58"/>
      <c r="G3" s="58"/>
      <c r="H3" s="58"/>
      <c r="I3" s="58"/>
      <c r="J3" s="58"/>
      <c r="K3" s="58"/>
      <c r="L3" s="58"/>
      <c r="M3" s="58"/>
      <c r="N3" s="58" t="s">
        <v>404</v>
      </c>
      <c r="P3" s="394"/>
      <c r="Q3" s="394"/>
      <c r="R3" s="394"/>
      <c r="S3" s="394"/>
      <c r="T3" s="394"/>
      <c r="U3" s="394"/>
      <c r="V3" s="394"/>
      <c r="W3" s="394"/>
      <c r="X3" s="394"/>
      <c r="Y3" s="394"/>
    </row>
    <row r="4" spans="1:31" ht="15" customHeight="1" x14ac:dyDescent="0.25">
      <c r="B4" s="145" t="s">
        <v>314</v>
      </c>
      <c r="C4" s="360" t="s">
        <v>315</v>
      </c>
      <c r="D4" s="361"/>
      <c r="E4" s="361"/>
      <c r="F4" s="361"/>
      <c r="G4" s="58"/>
      <c r="H4" s="58"/>
      <c r="I4" s="58"/>
      <c r="J4" s="58"/>
      <c r="K4" s="58"/>
      <c r="L4" s="58"/>
      <c r="M4" s="58"/>
      <c r="N4" s="146" t="s">
        <v>355</v>
      </c>
      <c r="P4" s="394"/>
      <c r="Q4" s="394"/>
      <c r="R4" s="394"/>
      <c r="S4" s="394"/>
      <c r="T4" s="394"/>
      <c r="U4" s="394"/>
      <c r="V4" s="394"/>
      <c r="W4" s="394"/>
      <c r="X4" s="394"/>
      <c r="Y4" s="394"/>
    </row>
    <row r="5" spans="1:31" ht="15" customHeight="1" x14ac:dyDescent="0.2">
      <c r="B5" s="145" t="s">
        <v>313</v>
      </c>
      <c r="C5" s="362" t="s">
        <v>315</v>
      </c>
      <c r="D5" s="363"/>
      <c r="E5" s="363"/>
      <c r="F5" s="363"/>
      <c r="G5" s="58"/>
      <c r="H5" s="58"/>
      <c r="I5" s="58"/>
      <c r="J5" s="58"/>
      <c r="K5" s="58"/>
      <c r="L5" s="58"/>
      <c r="M5" s="58"/>
      <c r="N5" s="239"/>
      <c r="P5" s="233"/>
      <c r="Q5" s="233"/>
      <c r="R5" s="233"/>
      <c r="S5" s="233"/>
      <c r="T5" s="233"/>
      <c r="U5" s="233"/>
      <c r="V5" s="233"/>
      <c r="W5" s="233"/>
      <c r="X5" s="233"/>
      <c r="Y5" s="233"/>
    </row>
    <row r="6" spans="1:31" ht="15" customHeight="1" x14ac:dyDescent="0.2">
      <c r="B6" s="58"/>
      <c r="C6" s="58"/>
      <c r="D6" s="58"/>
      <c r="E6" s="58"/>
      <c r="F6" s="58"/>
      <c r="G6" s="58"/>
      <c r="H6" s="58"/>
      <c r="I6" s="58"/>
      <c r="J6" s="58"/>
      <c r="K6" s="58"/>
      <c r="L6" s="58"/>
      <c r="M6" s="58"/>
      <c r="N6" s="58"/>
      <c r="P6" s="233"/>
      <c r="Q6" s="233"/>
      <c r="R6" s="233"/>
      <c r="S6" s="233"/>
      <c r="T6" s="233"/>
      <c r="U6" s="233"/>
      <c r="V6" s="233"/>
      <c r="W6" s="233"/>
      <c r="X6" s="233"/>
      <c r="Y6" s="233"/>
    </row>
    <row r="7" spans="1:31" ht="18" customHeight="1" x14ac:dyDescent="0.2">
      <c r="A7" s="471" t="s">
        <v>435</v>
      </c>
      <c r="B7" s="472"/>
      <c r="C7" s="472"/>
      <c r="D7" s="472"/>
      <c r="E7" s="472"/>
      <c r="F7" s="472"/>
      <c r="G7" s="472"/>
      <c r="H7" s="472"/>
      <c r="I7" s="472"/>
      <c r="J7" s="472"/>
      <c r="K7" s="472"/>
      <c r="L7" s="472"/>
      <c r="M7" s="472"/>
      <c r="N7" s="473"/>
      <c r="P7" s="233"/>
      <c r="Q7" s="233"/>
      <c r="R7" s="233"/>
      <c r="S7" s="233"/>
      <c r="T7" s="233"/>
      <c r="U7" s="233"/>
      <c r="V7" s="233"/>
      <c r="W7" s="233"/>
      <c r="X7" s="233"/>
      <c r="Y7" s="233"/>
    </row>
    <row r="8" spans="1:31" s="265" customFormat="1" ht="18" customHeight="1" thickBot="1" x14ac:dyDescent="0.25">
      <c r="A8" s="317" t="s">
        <v>380</v>
      </c>
      <c r="B8" s="318"/>
      <c r="C8" s="318"/>
      <c r="D8" s="318"/>
      <c r="E8" s="318"/>
      <c r="F8" s="318"/>
      <c r="G8" s="318"/>
      <c r="H8" s="318"/>
      <c r="I8" s="318"/>
      <c r="J8" s="318"/>
      <c r="K8" s="318"/>
      <c r="L8" s="318"/>
      <c r="M8" s="318"/>
      <c r="N8" s="319"/>
      <c r="O8" s="264"/>
      <c r="P8" s="264"/>
      <c r="Q8" s="264"/>
      <c r="R8" s="264"/>
    </row>
    <row r="9" spans="1:31" s="265" customFormat="1" ht="18" customHeight="1" thickBot="1" x14ac:dyDescent="0.25">
      <c r="A9" s="357" t="s">
        <v>434</v>
      </c>
      <c r="B9" s="358"/>
      <c r="C9" s="358"/>
      <c r="D9" s="358"/>
      <c r="E9" s="358"/>
      <c r="F9" s="358"/>
      <c r="G9" s="358"/>
      <c r="H9" s="358"/>
      <c r="I9" s="358"/>
      <c r="J9" s="358"/>
      <c r="K9" s="358"/>
      <c r="L9" s="358"/>
      <c r="M9" s="358"/>
      <c r="N9" s="359"/>
      <c r="O9" s="264"/>
      <c r="P9" s="374" t="s">
        <v>369</v>
      </c>
      <c r="Q9" s="375"/>
      <c r="R9" s="376"/>
    </row>
    <row r="10" spans="1:31" s="265" customFormat="1" ht="18" customHeight="1" x14ac:dyDescent="0.2">
      <c r="A10" s="401" t="s">
        <v>433</v>
      </c>
      <c r="B10" s="402"/>
      <c r="C10" s="402"/>
      <c r="D10" s="402"/>
      <c r="E10" s="402"/>
      <c r="F10" s="402"/>
      <c r="G10" s="402"/>
      <c r="H10" s="402"/>
      <c r="I10" s="402"/>
      <c r="J10" s="402"/>
      <c r="K10" s="402"/>
      <c r="L10" s="402"/>
      <c r="M10" s="402"/>
      <c r="N10" s="403"/>
      <c r="O10" s="264"/>
      <c r="P10" s="370" t="s">
        <v>381</v>
      </c>
      <c r="Q10" s="371"/>
      <c r="R10" s="372"/>
      <c r="S10" s="264"/>
      <c r="W10" s="266"/>
    </row>
    <row r="11" spans="1:31" s="265" customFormat="1" ht="18" customHeight="1" x14ac:dyDescent="0.2">
      <c r="A11" s="404" t="s">
        <v>346</v>
      </c>
      <c r="B11" s="365"/>
      <c r="C11" s="365"/>
      <c r="D11" s="365"/>
      <c r="E11" s="365"/>
      <c r="F11" s="365"/>
      <c r="G11" s="365"/>
      <c r="H11" s="365"/>
      <c r="I11" s="365"/>
      <c r="J11" s="365"/>
      <c r="K11" s="365"/>
      <c r="L11" s="365"/>
      <c r="M11" s="365"/>
      <c r="N11" s="366"/>
      <c r="O11" s="264"/>
      <c r="P11" s="281" t="s">
        <v>348</v>
      </c>
      <c r="Q11" s="231" t="s">
        <v>367</v>
      </c>
      <c r="R11" s="232" t="s">
        <v>349</v>
      </c>
      <c r="S11" s="160"/>
      <c r="T11" s="160"/>
      <c r="U11" s="160"/>
      <c r="V11" s="160"/>
      <c r="W11" s="160"/>
      <c r="X11" s="160"/>
      <c r="Y11" s="160"/>
    </row>
    <row r="12" spans="1:31" s="265" customFormat="1" ht="18" customHeight="1" thickBot="1" x14ac:dyDescent="0.25">
      <c r="A12" s="367"/>
      <c r="B12" s="365"/>
      <c r="C12" s="365"/>
      <c r="D12" s="365"/>
      <c r="E12" s="365"/>
      <c r="F12" s="365"/>
      <c r="G12" s="365"/>
      <c r="H12" s="365"/>
      <c r="I12" s="365"/>
      <c r="J12" s="365"/>
      <c r="K12" s="365"/>
      <c r="L12" s="365"/>
      <c r="M12" s="365"/>
      <c r="N12" s="366"/>
      <c r="O12" s="264"/>
      <c r="P12" s="256" t="s">
        <v>315</v>
      </c>
      <c r="Q12" s="257" t="s">
        <v>315</v>
      </c>
      <c r="R12" s="161" t="s">
        <v>315</v>
      </c>
      <c r="S12" s="264"/>
      <c r="W12" s="266"/>
    </row>
    <row r="13" spans="1:31" s="265" customFormat="1" ht="18" customHeight="1" x14ac:dyDescent="0.2">
      <c r="A13" s="364" t="s">
        <v>390</v>
      </c>
      <c r="B13" s="365"/>
      <c r="C13" s="365"/>
      <c r="D13" s="365"/>
      <c r="E13" s="365"/>
      <c r="F13" s="365"/>
      <c r="G13" s="365"/>
      <c r="H13" s="365"/>
      <c r="I13" s="365"/>
      <c r="J13" s="365"/>
      <c r="K13" s="365"/>
      <c r="L13" s="365"/>
      <c r="M13" s="365"/>
      <c r="N13" s="366"/>
      <c r="O13" s="264"/>
      <c r="P13" s="370" t="s">
        <v>382</v>
      </c>
      <c r="Q13" s="371"/>
      <c r="R13" s="372"/>
      <c r="S13" s="264"/>
      <c r="W13" s="266"/>
    </row>
    <row r="14" spans="1:31" s="265" customFormat="1" ht="18" customHeight="1" x14ac:dyDescent="0.2">
      <c r="A14" s="367"/>
      <c r="B14" s="365"/>
      <c r="C14" s="365"/>
      <c r="D14" s="365"/>
      <c r="E14" s="365"/>
      <c r="F14" s="365"/>
      <c r="G14" s="365"/>
      <c r="H14" s="365"/>
      <c r="I14" s="365"/>
      <c r="J14" s="365"/>
      <c r="K14" s="365"/>
      <c r="L14" s="365"/>
      <c r="M14" s="365"/>
      <c r="N14" s="366"/>
      <c r="O14" s="264"/>
      <c r="P14" s="258" t="s">
        <v>351</v>
      </c>
      <c r="Q14" s="259" t="s">
        <v>350</v>
      </c>
      <c r="R14" s="260" t="s">
        <v>352</v>
      </c>
      <c r="S14" s="264"/>
      <c r="W14" s="266"/>
    </row>
    <row r="15" spans="1:31" s="265" customFormat="1" ht="18" customHeight="1" thickBot="1" x14ac:dyDescent="0.25">
      <c r="A15" s="409" t="s">
        <v>398</v>
      </c>
      <c r="B15" s="410"/>
      <c r="C15" s="410"/>
      <c r="D15" s="410"/>
      <c r="E15" s="410"/>
      <c r="F15" s="410"/>
      <c r="G15" s="410"/>
      <c r="H15" s="410"/>
      <c r="I15" s="410"/>
      <c r="J15" s="410"/>
      <c r="K15" s="410"/>
      <c r="L15" s="410"/>
      <c r="M15" s="410"/>
      <c r="N15" s="411"/>
      <c r="O15" s="264"/>
      <c r="P15" s="229" t="s">
        <v>315</v>
      </c>
      <c r="Q15" s="228" t="s">
        <v>315</v>
      </c>
      <c r="R15" s="300" t="s">
        <v>315</v>
      </c>
      <c r="S15" s="264"/>
      <c r="W15" s="266"/>
    </row>
    <row r="16" spans="1:31" s="4" customFormat="1" ht="7.5" customHeight="1" thickBot="1" x14ac:dyDescent="0.25">
      <c r="A16" s="245"/>
      <c r="B16" s="245"/>
      <c r="C16" s="245"/>
      <c r="D16" s="245"/>
      <c r="E16" s="245"/>
      <c r="F16" s="245"/>
      <c r="G16" s="245"/>
      <c r="H16" s="245"/>
      <c r="I16" s="245"/>
      <c r="J16" s="245"/>
      <c r="K16" s="245"/>
      <c r="L16" s="245"/>
      <c r="M16" s="245"/>
      <c r="N16" s="245"/>
      <c r="O16" s="82"/>
      <c r="S16" s="82"/>
      <c r="AE16"/>
    </row>
    <row r="17" spans="1:31" ht="24" customHeight="1" thickBot="1" x14ac:dyDescent="0.25">
      <c r="A17" s="395" t="s">
        <v>36</v>
      </c>
      <c r="B17" s="396"/>
      <c r="C17" s="396"/>
      <c r="D17" s="396"/>
      <c r="E17" s="396"/>
      <c r="F17" s="396"/>
      <c r="G17" s="396"/>
      <c r="H17" s="396"/>
      <c r="I17" s="396"/>
      <c r="J17" s="396"/>
      <c r="K17" s="396"/>
      <c r="L17" s="396"/>
      <c r="M17" s="396"/>
      <c r="N17" s="396"/>
      <c r="O17" s="295" t="s">
        <v>400</v>
      </c>
      <c r="P17" s="246"/>
      <c r="Q17" s="246"/>
      <c r="R17" s="246"/>
      <c r="T17" s="432" t="s">
        <v>376</v>
      </c>
      <c r="U17" s="433"/>
      <c r="V17" s="433"/>
      <c r="W17" s="433"/>
      <c r="X17" s="433"/>
      <c r="Y17" s="434"/>
    </row>
    <row r="18" spans="1:31" s="4" customFormat="1" ht="20.100000000000001" customHeight="1" thickBot="1" x14ac:dyDescent="0.3">
      <c r="A18" s="36" t="s">
        <v>10</v>
      </c>
      <c r="B18" s="40" t="s">
        <v>37</v>
      </c>
      <c r="C18" s="307"/>
      <c r="D18" s="308"/>
      <c r="E18" s="308"/>
      <c r="F18" s="308"/>
      <c r="G18" s="308"/>
      <c r="H18" s="308"/>
      <c r="I18" s="308"/>
      <c r="J18" s="308"/>
      <c r="K18" s="308"/>
      <c r="L18" s="42"/>
      <c r="M18" s="42"/>
      <c r="N18" s="43"/>
      <c r="P18" s="374" t="s">
        <v>369</v>
      </c>
      <c r="Q18" s="375"/>
      <c r="R18" s="376"/>
      <c r="S18" s="82"/>
      <c r="T18" s="2"/>
      <c r="U18" s="2"/>
      <c r="V18" s="2"/>
      <c r="W18" s="2"/>
      <c r="X18" s="2"/>
      <c r="Y18" s="2"/>
      <c r="AE18" s="2"/>
    </row>
    <row r="19" spans="1:31" s="48" customFormat="1" ht="15" customHeight="1" x14ac:dyDescent="0.2">
      <c r="A19" s="397" t="s">
        <v>38</v>
      </c>
      <c r="B19" s="392" t="s">
        <v>1</v>
      </c>
      <c r="C19" s="384" t="s">
        <v>39</v>
      </c>
      <c r="D19" s="384"/>
      <c r="E19" s="384"/>
      <c r="F19" s="384"/>
      <c r="G19" s="384"/>
      <c r="H19" s="384"/>
      <c r="I19" s="384"/>
      <c r="J19" s="384"/>
      <c r="K19" s="385"/>
      <c r="L19" s="306" t="s">
        <v>40</v>
      </c>
      <c r="M19" s="52" t="s">
        <v>40</v>
      </c>
      <c r="N19" s="420" t="s">
        <v>4</v>
      </c>
      <c r="O19" s="82"/>
      <c r="P19" s="373" t="s">
        <v>368</v>
      </c>
      <c r="Q19" s="371"/>
      <c r="R19" s="372"/>
      <c r="S19" s="82"/>
      <c r="T19" s="437" t="s">
        <v>316</v>
      </c>
      <c r="U19" s="438"/>
      <c r="V19" s="439"/>
      <c r="W19" s="296"/>
      <c r="X19" s="435" t="s">
        <v>317</v>
      </c>
      <c r="Y19" s="436"/>
      <c r="AB19" s="5"/>
      <c r="AC19" s="5"/>
      <c r="AD19" s="5"/>
      <c r="AE19" s="4"/>
    </row>
    <row r="20" spans="1:31" s="4" customFormat="1" ht="15" customHeight="1" x14ac:dyDescent="0.2">
      <c r="A20" s="398"/>
      <c r="B20" s="399"/>
      <c r="C20" s="386" t="s">
        <v>41</v>
      </c>
      <c r="D20" s="387"/>
      <c r="E20" s="387"/>
      <c r="F20" s="387"/>
      <c r="G20" s="387"/>
      <c r="H20" s="387"/>
      <c r="I20" s="387"/>
      <c r="J20" s="387"/>
      <c r="K20" s="388"/>
      <c r="L20" s="88" t="s">
        <v>42</v>
      </c>
      <c r="M20" s="88" t="s">
        <v>43</v>
      </c>
      <c r="N20" s="421"/>
      <c r="O20" s="82"/>
      <c r="P20" s="230" t="str">
        <f>$P$12</f>
        <v>-</v>
      </c>
      <c r="Q20" s="149" t="str">
        <f>$P$15</f>
        <v>-</v>
      </c>
      <c r="R20" s="223" t="s">
        <v>347</v>
      </c>
      <c r="S20" s="82"/>
      <c r="T20" s="33" t="s">
        <v>5</v>
      </c>
      <c r="U20" s="33" t="s">
        <v>6</v>
      </c>
      <c r="V20" s="33" t="s">
        <v>7</v>
      </c>
      <c r="W20" s="66"/>
      <c r="X20" s="33" t="s">
        <v>8</v>
      </c>
      <c r="Y20" s="33" t="s">
        <v>9</v>
      </c>
      <c r="AE20" s="48"/>
    </row>
    <row r="21" spans="1:31" s="5" customFormat="1" ht="15" customHeight="1" x14ac:dyDescent="0.2">
      <c r="A21" s="353" t="s">
        <v>387</v>
      </c>
      <c r="B21" s="354"/>
      <c r="C21" s="354"/>
      <c r="D21" s="354"/>
      <c r="E21" s="354"/>
      <c r="F21" s="354"/>
      <c r="G21" s="354"/>
      <c r="H21" s="354"/>
      <c r="I21" s="354"/>
      <c r="J21" s="354"/>
      <c r="K21" s="354"/>
      <c r="L21" s="354"/>
      <c r="M21" s="354"/>
      <c r="N21" s="356"/>
      <c r="O21" s="82" t="str">
        <f>IF(N21&lt;&gt;0,IF(L21="","Répartir les coûts!",""),"")</f>
        <v/>
      </c>
      <c r="P21" s="150"/>
      <c r="Q21" s="151"/>
      <c r="R21" s="225"/>
      <c r="S21" s="82"/>
      <c r="T21" s="280"/>
      <c r="U21" s="280"/>
      <c r="V21" s="280"/>
      <c r="W21" s="66"/>
      <c r="X21" s="280"/>
      <c r="Y21" s="280"/>
      <c r="AB21" s="4"/>
      <c r="AC21" s="4"/>
      <c r="AD21" s="4"/>
      <c r="AE21" s="4"/>
    </row>
    <row r="22" spans="1:31" s="4" customFormat="1" ht="15.75" x14ac:dyDescent="0.25">
      <c r="A22" s="133" t="s">
        <v>44</v>
      </c>
      <c r="B22" s="134" t="s">
        <v>37</v>
      </c>
      <c r="C22" s="389"/>
      <c r="D22" s="390"/>
      <c r="E22" s="390"/>
      <c r="F22" s="390"/>
      <c r="G22" s="390"/>
      <c r="H22" s="390"/>
      <c r="I22" s="390"/>
      <c r="J22" s="390"/>
      <c r="K22" s="391"/>
      <c r="L22" s="69"/>
      <c r="M22" s="69"/>
      <c r="N22" s="49"/>
      <c r="O22" s="82" t="str">
        <f>IF(N22&gt;$N$161*0.1,"Over 10% Cap! (Ignore if non-shareholder)  ","")&amp;IF(N22&lt;&gt;0,IF(L22="","Allocate cost!  ",""),"")&amp;IF(N22&lt;&gt;0,IF(M22="","Indicate Origin!",""),"")</f>
        <v/>
      </c>
      <c r="P22" s="286"/>
      <c r="Q22" s="287"/>
      <c r="R22" s="224">
        <f>SUM(P22+Q22)</f>
        <v>0</v>
      </c>
      <c r="S22" s="82"/>
      <c r="T22" s="94" t="str">
        <f>IF(L22="Internal",N22,"-")</f>
        <v>-</v>
      </c>
      <c r="U22" s="94" t="str">
        <f>IF(L22="Related",N22,"-")</f>
        <v>-</v>
      </c>
      <c r="V22" s="94" t="str">
        <f>IF(L22="External",N22,"-")</f>
        <v>-</v>
      </c>
      <c r="W22" s="66"/>
      <c r="X22" s="94" t="str">
        <f>IF($M22="Canadian",IF(OR($N22="",$N22=0),"-",$N22),"-")</f>
        <v>-</v>
      </c>
      <c r="Y22" s="94" t="str">
        <f>IF($M22="Non-Canadian",IF(OR($N22="",$N22=0),"-",$N22),"-")</f>
        <v>-</v>
      </c>
      <c r="AB22" s="2"/>
      <c r="AC22" s="2"/>
      <c r="AD22" s="2"/>
    </row>
    <row r="23" spans="1:31" s="4" customFormat="1" ht="15.75" x14ac:dyDescent="0.25">
      <c r="A23" s="23"/>
      <c r="B23" s="70"/>
      <c r="C23" s="389"/>
      <c r="D23" s="390"/>
      <c r="E23" s="390"/>
      <c r="F23" s="390"/>
      <c r="G23" s="390"/>
      <c r="H23" s="390"/>
      <c r="I23" s="390"/>
      <c r="J23" s="390"/>
      <c r="K23" s="391"/>
      <c r="L23" s="69"/>
      <c r="M23" s="69"/>
      <c r="N23" s="49"/>
      <c r="O23" s="82" t="str">
        <f>IF(N23&gt;$N$161*0.1,"Over 10% Cap! (Ignore if non-shareholder)  ","")&amp;IF(N23&lt;&gt;0,IF(L23="","Allocate cost!  ",""),"")&amp;IF(N23&lt;&gt;0,IF(M23="","Indicate Origin!",""),"")</f>
        <v/>
      </c>
      <c r="P23" s="286"/>
      <c r="Q23" s="287"/>
      <c r="R23" s="224">
        <f>SUM(P23+Q23)</f>
        <v>0</v>
      </c>
      <c r="S23" s="82"/>
      <c r="T23" s="94" t="str">
        <f>IF(L23="Internal",N23,"-")</f>
        <v>-</v>
      </c>
      <c r="U23" s="94" t="str">
        <f>IF(L23="Related",N23,"-")</f>
        <v>-</v>
      </c>
      <c r="V23" s="94" t="str">
        <f>IF(L23="External",N23,"-")</f>
        <v>-</v>
      </c>
      <c r="W23" s="66"/>
      <c r="X23" s="94" t="str">
        <f>IF($M23="Canadian",IF(OR($N23="",$N23=0),"-",$N23),"-")</f>
        <v>-</v>
      </c>
      <c r="Y23" s="94" t="str">
        <f>IF($M23="Non-Canadian",IF(OR($N23="",$N23=0),"-",$N23),"-")</f>
        <v>-</v>
      </c>
      <c r="AB23" s="2"/>
      <c r="AC23" s="2"/>
      <c r="AD23" s="2"/>
    </row>
    <row r="24" spans="1:31" s="4" customFormat="1" ht="15" customHeight="1" thickBot="1" x14ac:dyDescent="0.25">
      <c r="A24" s="38" t="s">
        <v>10</v>
      </c>
      <c r="B24" s="39" t="s">
        <v>45</v>
      </c>
      <c r="C24" s="380"/>
      <c r="D24" s="381"/>
      <c r="E24" s="381"/>
      <c r="F24" s="381"/>
      <c r="G24" s="381"/>
      <c r="H24" s="381"/>
      <c r="I24" s="381"/>
      <c r="J24" s="381"/>
      <c r="K24" s="381"/>
      <c r="L24" s="381"/>
      <c r="M24" s="382"/>
      <c r="N24" s="35">
        <f>ROUND(SUM(N22:N23),0)</f>
        <v>0</v>
      </c>
      <c r="O24" s="82"/>
      <c r="P24" s="152">
        <f>SUM(P22+P23)</f>
        <v>0</v>
      </c>
      <c r="Q24" s="153">
        <f>SUM(Q22+Q23)</f>
        <v>0</v>
      </c>
      <c r="R24" s="226">
        <f>SUM(R22:R23)</f>
        <v>0</v>
      </c>
      <c r="S24" s="82"/>
      <c r="T24" s="122">
        <f>ROUND(SUM(T22:T23),0)</f>
        <v>0</v>
      </c>
      <c r="U24" s="122">
        <f>ROUND(SUM(U22:U23),0)</f>
        <v>0</v>
      </c>
      <c r="V24" s="122">
        <f>ROUND(SUM(V22:V23),0)</f>
        <v>0</v>
      </c>
      <c r="W24" s="66"/>
      <c r="X24" s="122">
        <f>ROUND(SUM(X22:X23),0)</f>
        <v>0</v>
      </c>
      <c r="Y24" s="122">
        <f>ROUND(SUM(Y22:Y23),0)</f>
        <v>0</v>
      </c>
      <c r="AB24" s="48"/>
      <c r="AC24" s="48"/>
      <c r="AD24" s="48"/>
      <c r="AE24" s="5"/>
    </row>
    <row r="25" spans="1:31" s="2" customFormat="1" ht="19.5" customHeight="1" thickBot="1" x14ac:dyDescent="0.3">
      <c r="A25" s="12"/>
      <c r="B25" s="11"/>
      <c r="C25" s="11"/>
      <c r="D25" s="9"/>
      <c r="E25" s="9"/>
      <c r="F25" s="9"/>
      <c r="G25" s="9"/>
      <c r="H25" s="9"/>
      <c r="I25" s="9"/>
      <c r="J25" s="9"/>
      <c r="K25" s="9"/>
      <c r="L25" s="9"/>
      <c r="M25" s="9"/>
      <c r="N25" s="9"/>
      <c r="O25" s="82"/>
      <c r="P25" s="82"/>
      <c r="Q25" s="82"/>
      <c r="R25" s="82"/>
      <c r="S25" s="82"/>
      <c r="T25" s="4"/>
      <c r="U25" s="4"/>
      <c r="V25" s="4"/>
      <c r="W25" s="66"/>
      <c r="X25" s="4"/>
      <c r="Y25" s="4"/>
      <c r="AB25" s="48"/>
      <c r="AC25" s="48"/>
      <c r="AD25" s="48"/>
      <c r="AE25" s="4"/>
    </row>
    <row r="26" spans="1:31" s="4" customFormat="1" ht="20.100000000000001" customHeight="1" thickBot="1" x14ac:dyDescent="0.3">
      <c r="A26" s="36" t="s">
        <v>11</v>
      </c>
      <c r="B26" s="40" t="s">
        <v>46</v>
      </c>
      <c r="C26" s="41"/>
      <c r="D26" s="42"/>
      <c r="E26" s="42"/>
      <c r="F26" s="42"/>
      <c r="G26" s="42"/>
      <c r="H26" s="42"/>
      <c r="I26" s="42"/>
      <c r="J26" s="42"/>
      <c r="K26" s="42"/>
      <c r="L26" s="42"/>
      <c r="M26" s="42"/>
      <c r="N26" s="43"/>
      <c r="O26" s="82"/>
      <c r="P26" s="331" t="s">
        <v>369</v>
      </c>
      <c r="Q26" s="368"/>
      <c r="R26" s="369"/>
      <c r="S26" s="82"/>
      <c r="T26" s="2"/>
      <c r="U26" s="2"/>
      <c r="V26" s="2"/>
      <c r="W26" s="66"/>
      <c r="X26" s="2"/>
      <c r="Y26" s="2"/>
      <c r="AE26" s="2"/>
    </row>
    <row r="27" spans="1:31" s="48" customFormat="1" ht="15" customHeight="1" x14ac:dyDescent="0.2">
      <c r="A27" s="397" t="s">
        <v>38</v>
      </c>
      <c r="B27" s="400" t="s">
        <v>1</v>
      </c>
      <c r="C27" s="392" t="s">
        <v>47</v>
      </c>
      <c r="D27" s="384"/>
      <c r="E27" s="384"/>
      <c r="F27" s="384"/>
      <c r="G27" s="384"/>
      <c r="H27" s="384"/>
      <c r="I27" s="384"/>
      <c r="J27" s="384"/>
      <c r="K27" s="385"/>
      <c r="L27" s="52" t="s">
        <v>40</v>
      </c>
      <c r="M27" s="52" t="s">
        <v>40</v>
      </c>
      <c r="N27" s="420" t="s">
        <v>4</v>
      </c>
      <c r="O27" s="82"/>
      <c r="P27" s="373" t="s">
        <v>368</v>
      </c>
      <c r="Q27" s="371"/>
      <c r="R27" s="372"/>
      <c r="S27" s="82"/>
      <c r="T27" s="437" t="s">
        <v>316</v>
      </c>
      <c r="U27" s="438"/>
      <c r="V27" s="439"/>
      <c r="W27" s="296"/>
      <c r="X27" s="435" t="s">
        <v>317</v>
      </c>
      <c r="Y27" s="436"/>
      <c r="AB27" s="4"/>
      <c r="AC27" s="4"/>
      <c r="AD27" s="4"/>
      <c r="AE27" s="4"/>
    </row>
    <row r="28" spans="1:31" s="48" customFormat="1" x14ac:dyDescent="0.2">
      <c r="A28" s="398"/>
      <c r="B28" s="399"/>
      <c r="C28" s="386" t="s">
        <v>41</v>
      </c>
      <c r="D28" s="387"/>
      <c r="E28" s="387"/>
      <c r="F28" s="387"/>
      <c r="G28" s="387"/>
      <c r="H28" s="387"/>
      <c r="I28" s="387"/>
      <c r="J28" s="387"/>
      <c r="K28" s="388"/>
      <c r="L28" s="88" t="s">
        <v>42</v>
      </c>
      <c r="M28" s="88" t="s">
        <v>43</v>
      </c>
      <c r="N28" s="421"/>
      <c r="O28" s="82"/>
      <c r="P28" s="230" t="str">
        <f>$P$12</f>
        <v>-</v>
      </c>
      <c r="Q28" s="149" t="str">
        <f>$P$15</f>
        <v>-</v>
      </c>
      <c r="R28" s="223" t="s">
        <v>347</v>
      </c>
      <c r="S28" s="82"/>
      <c r="T28" s="33" t="s">
        <v>5</v>
      </c>
      <c r="U28" s="33" t="s">
        <v>6</v>
      </c>
      <c r="V28" s="33" t="s">
        <v>7</v>
      </c>
      <c r="W28" s="66"/>
      <c r="X28" s="33" t="s">
        <v>8</v>
      </c>
      <c r="Y28" s="33" t="s">
        <v>9</v>
      </c>
      <c r="AB28" s="4"/>
      <c r="AC28" s="4"/>
      <c r="AD28" s="4"/>
    </row>
    <row r="29" spans="1:31" s="4" customFormat="1" ht="15" customHeight="1" x14ac:dyDescent="0.2">
      <c r="A29" s="353" t="s">
        <v>48</v>
      </c>
      <c r="B29" s="354"/>
      <c r="C29" s="354"/>
      <c r="D29" s="354"/>
      <c r="E29" s="354"/>
      <c r="F29" s="354"/>
      <c r="G29" s="354"/>
      <c r="H29" s="354"/>
      <c r="I29" s="354"/>
      <c r="J29" s="354"/>
      <c r="K29" s="354"/>
      <c r="L29" s="354"/>
      <c r="M29" s="354"/>
      <c r="N29" s="356"/>
      <c r="O29" s="82"/>
      <c r="P29" s="150"/>
      <c r="Q29" s="151"/>
      <c r="R29" s="225"/>
      <c r="S29" s="82"/>
      <c r="T29" s="280"/>
      <c r="U29" s="280"/>
      <c r="V29" s="280"/>
      <c r="W29" s="66"/>
      <c r="X29" s="280"/>
      <c r="Y29" s="280"/>
      <c r="AE29" s="48"/>
    </row>
    <row r="30" spans="1:31" s="4" customFormat="1" ht="15" customHeight="1" x14ac:dyDescent="0.2">
      <c r="A30" s="23" t="s">
        <v>49</v>
      </c>
      <c r="B30" s="70" t="s">
        <v>50</v>
      </c>
      <c r="C30" s="377"/>
      <c r="D30" s="378"/>
      <c r="E30" s="378"/>
      <c r="F30" s="378"/>
      <c r="G30" s="378"/>
      <c r="H30" s="378"/>
      <c r="I30" s="378"/>
      <c r="J30" s="378"/>
      <c r="K30" s="379"/>
      <c r="L30" s="69"/>
      <c r="M30" s="69"/>
      <c r="N30" s="49"/>
      <c r="O30" s="82" t="str">
        <f>IF(N30&lt;&gt;0,IF(L30="","Allocate cost!  ",""),"")&amp;IF(N30&lt;&gt;0,IF(M30="","Indicate origin!",""),"")</f>
        <v/>
      </c>
      <c r="P30" s="286"/>
      <c r="Q30" s="287"/>
      <c r="R30" s="224">
        <f t="shared" ref="R30:R34" si="0">SUM(P30+Q30)</f>
        <v>0</v>
      </c>
      <c r="S30" s="82"/>
      <c r="T30" s="94" t="str">
        <f>IF(L30="Internal",N30,"-")</f>
        <v>-</v>
      </c>
      <c r="U30" s="94" t="str">
        <f>IF(L30="Related",N30,"-")</f>
        <v>-</v>
      </c>
      <c r="V30" s="94" t="str">
        <f>IF(L30="External",N30,"-")</f>
        <v>-</v>
      </c>
      <c r="W30" s="66"/>
      <c r="X30" s="94" t="str">
        <f>IF($M30="Canadian",IF(OR($N30="",$N30=0),"-",$N30),"-")</f>
        <v>-</v>
      </c>
      <c r="Y30" s="94" t="str">
        <f>IF($M30="Non-Canadian",IF(OR($N30="",$N30=0),"-",$N30),"-")</f>
        <v>-</v>
      </c>
    </row>
    <row r="31" spans="1:31" s="4" customFormat="1" ht="12.75" x14ac:dyDescent="0.2">
      <c r="A31" s="23" t="s">
        <v>51</v>
      </c>
      <c r="B31" s="70" t="s">
        <v>52</v>
      </c>
      <c r="C31" s="440"/>
      <c r="D31" s="383"/>
      <c r="E31" s="383"/>
      <c r="F31" s="383"/>
      <c r="G31" s="383"/>
      <c r="H31" s="383"/>
      <c r="I31" s="383"/>
      <c r="J31" s="383"/>
      <c r="K31" s="301"/>
      <c r="L31" s="69"/>
      <c r="M31" s="69"/>
      <c r="N31" s="49"/>
      <c r="O31" s="82" t="str">
        <f t="shared" ref="O31:O34" si="1">IF(N31&lt;&gt;0,IF(L31="","Allocate cost!  ",""),"")&amp;IF(N31&lt;&gt;0,IF(M31="","Indicate origin!",""),"")</f>
        <v/>
      </c>
      <c r="P31" s="286"/>
      <c r="Q31" s="287"/>
      <c r="R31" s="224">
        <f t="shared" si="0"/>
        <v>0</v>
      </c>
      <c r="S31" s="82"/>
      <c r="T31" s="94" t="str">
        <f>IF(L31="Internal",N31,"-")</f>
        <v>-</v>
      </c>
      <c r="U31" s="94" t="str">
        <f>IF(L31="Related",N31,"-")</f>
        <v>-</v>
      </c>
      <c r="V31" s="94" t="str">
        <f>IF(L31="External",N31,"-")</f>
        <v>-</v>
      </c>
      <c r="W31" s="66"/>
      <c r="X31" s="94" t="str">
        <f>IF($M31="Canadian",IF(OR($N31="",$N31=0),"-",$N31),"-")</f>
        <v>-</v>
      </c>
      <c r="Y31" s="94" t="str">
        <f>IF($M31="Non-Canadian",IF(OR($N31="",$N31=0),"-",$N31),"-")</f>
        <v>-</v>
      </c>
      <c r="AB31" s="5"/>
      <c r="AC31" s="5"/>
      <c r="AD31" s="5"/>
    </row>
    <row r="32" spans="1:31" s="4" customFormat="1" x14ac:dyDescent="0.2">
      <c r="A32" s="23" t="s">
        <v>53</v>
      </c>
      <c r="B32" s="70" t="s">
        <v>54</v>
      </c>
      <c r="C32" s="377"/>
      <c r="D32" s="378"/>
      <c r="E32" s="378"/>
      <c r="F32" s="378"/>
      <c r="G32" s="378"/>
      <c r="H32" s="378"/>
      <c r="I32" s="378"/>
      <c r="J32" s="378"/>
      <c r="K32" s="379"/>
      <c r="L32" s="69"/>
      <c r="M32" s="69"/>
      <c r="N32" s="49"/>
      <c r="O32" s="82" t="str">
        <f t="shared" si="1"/>
        <v/>
      </c>
      <c r="P32" s="286"/>
      <c r="Q32" s="287"/>
      <c r="R32" s="224">
        <f t="shared" si="0"/>
        <v>0</v>
      </c>
      <c r="S32" s="82"/>
      <c r="T32" s="94" t="str">
        <f>IF(L32="Internal",N32,"-")</f>
        <v>-</v>
      </c>
      <c r="U32" s="94" t="str">
        <f>IF(L32="Related",N32,"-")</f>
        <v>-</v>
      </c>
      <c r="V32" s="94" t="str">
        <f>IF(L32="External",N32,"-")</f>
        <v>-</v>
      </c>
      <c r="W32" s="66"/>
      <c r="X32" s="94" t="str">
        <f>IF($M32="Canadian",IF(OR($N32="",$N32=0),"-",$N32),"-")</f>
        <v>-</v>
      </c>
      <c r="Y32" s="94" t="str">
        <f>IF($M32="Non-Canadian",IF(OR($N32="",$N32=0),"-",$N32),"-")</f>
        <v>-</v>
      </c>
    </row>
    <row r="33" spans="1:31" s="4" customFormat="1" ht="15" customHeight="1" x14ac:dyDescent="0.25">
      <c r="A33" s="37" t="s">
        <v>55</v>
      </c>
      <c r="B33" s="70" t="s">
        <v>56</v>
      </c>
      <c r="C33" s="377"/>
      <c r="D33" s="378"/>
      <c r="E33" s="378"/>
      <c r="F33" s="378"/>
      <c r="G33" s="378"/>
      <c r="H33" s="378"/>
      <c r="I33" s="378"/>
      <c r="J33" s="378"/>
      <c r="K33" s="379"/>
      <c r="L33" s="69"/>
      <c r="M33" s="69"/>
      <c r="N33" s="29"/>
      <c r="O33" s="82" t="str">
        <f t="shared" si="1"/>
        <v/>
      </c>
      <c r="P33" s="286"/>
      <c r="Q33" s="287"/>
      <c r="R33" s="224">
        <f t="shared" si="0"/>
        <v>0</v>
      </c>
      <c r="S33" s="82"/>
      <c r="T33" s="94" t="str">
        <f>IF(L33="Internal",N33,"-")</f>
        <v>-</v>
      </c>
      <c r="U33" s="94" t="str">
        <f>IF(L33="Related",N33,"-")</f>
        <v>-</v>
      </c>
      <c r="V33" s="94" t="str">
        <f>IF(L33="External",N33,"-")</f>
        <v>-</v>
      </c>
      <c r="W33" s="66"/>
      <c r="X33" s="94" t="str">
        <f>IF($M33="Canadian",IF(OR($N33="",$N33=0),"-",$N33),"-")</f>
        <v>-</v>
      </c>
      <c r="Y33" s="94" t="str">
        <f>IF($M33="Non-Canadian",IF(OR($N33="",$N33=0),"-",$N33),"-")</f>
        <v>-</v>
      </c>
      <c r="AB33" s="2"/>
      <c r="AC33" s="2"/>
      <c r="AD33" s="2"/>
    </row>
    <row r="34" spans="1:31" s="5" customFormat="1" x14ac:dyDescent="0.2">
      <c r="A34" s="37" t="s">
        <v>57</v>
      </c>
      <c r="B34" s="70" t="s">
        <v>58</v>
      </c>
      <c r="C34" s="377"/>
      <c r="D34" s="378"/>
      <c r="E34" s="378"/>
      <c r="F34" s="378"/>
      <c r="G34" s="378"/>
      <c r="H34" s="378"/>
      <c r="I34" s="378"/>
      <c r="J34" s="378"/>
      <c r="K34" s="379"/>
      <c r="L34" s="69"/>
      <c r="M34" s="69"/>
      <c r="N34" s="49"/>
      <c r="O34" s="82" t="str">
        <f t="shared" si="1"/>
        <v/>
      </c>
      <c r="P34" s="286"/>
      <c r="Q34" s="287"/>
      <c r="R34" s="224">
        <f t="shared" si="0"/>
        <v>0</v>
      </c>
      <c r="S34" s="82"/>
      <c r="T34" s="94" t="str">
        <f>IF(L34="Internal",N34,"-")</f>
        <v>-</v>
      </c>
      <c r="U34" s="94" t="str">
        <f>IF(L34="Related",N34,"-")</f>
        <v>-</v>
      </c>
      <c r="V34" s="94" t="str">
        <f>IF(L34="External",N34,"-")</f>
        <v>-</v>
      </c>
      <c r="W34" s="66"/>
      <c r="X34" s="94" t="str">
        <f>IF($M34="Canadian",IF(OR($N34="",$N34=0),"-",$N34),"-")</f>
        <v>-</v>
      </c>
      <c r="Y34" s="94" t="str">
        <f>IF($M34="Non-Canadian",IF(OR($N34="",$N34=0),"-",$N34),"-")</f>
        <v>-</v>
      </c>
      <c r="AB34" s="4"/>
      <c r="AC34" s="4"/>
      <c r="AD34" s="4"/>
      <c r="AE34" s="4"/>
    </row>
    <row r="35" spans="1:31" s="4" customFormat="1" ht="15" customHeight="1" thickBot="1" x14ac:dyDescent="0.25">
      <c r="A35" s="52" t="s">
        <v>11</v>
      </c>
      <c r="B35" s="53" t="s">
        <v>59</v>
      </c>
      <c r="C35" s="380"/>
      <c r="D35" s="381"/>
      <c r="E35" s="381"/>
      <c r="F35" s="381"/>
      <c r="G35" s="381"/>
      <c r="H35" s="381"/>
      <c r="I35" s="381"/>
      <c r="J35" s="381"/>
      <c r="K35" s="381"/>
      <c r="L35" s="381"/>
      <c r="M35" s="382"/>
      <c r="N35" s="54">
        <f>ROUND(SUM(N30:N34),0)</f>
        <v>0</v>
      </c>
      <c r="O35" s="82"/>
      <c r="P35" s="152">
        <f>SUM(P30:P34)</f>
        <v>0</v>
      </c>
      <c r="Q35" s="153">
        <f>SUM(Q30:Q34)</f>
        <v>0</v>
      </c>
      <c r="R35" s="226">
        <f>SUM(R30:R34)</f>
        <v>0</v>
      </c>
      <c r="S35" s="82"/>
      <c r="T35" s="122">
        <f>ROUND(SUM(T30:T34),0)</f>
        <v>0</v>
      </c>
      <c r="U35" s="122">
        <f>ROUND(SUM(U30:U34),0)</f>
        <v>0</v>
      </c>
      <c r="V35" s="122">
        <f>ROUND(SUM(V30:V34),0)</f>
        <v>0</v>
      </c>
      <c r="W35" s="66"/>
      <c r="X35" s="122">
        <f>ROUND(SUM(X30:X34),0)</f>
        <v>0</v>
      </c>
      <c r="Y35" s="122">
        <f>ROUND(SUM(Y30:Y34),0)</f>
        <v>0</v>
      </c>
      <c r="AB35" s="48"/>
      <c r="AC35" s="48"/>
      <c r="AD35" s="48"/>
      <c r="AE35" s="5"/>
    </row>
    <row r="36" spans="1:31" s="2" customFormat="1" ht="19.5" customHeight="1" thickBot="1" x14ac:dyDescent="0.3">
      <c r="A36" s="60"/>
      <c r="B36" s="25"/>
      <c r="C36" s="383"/>
      <c r="D36" s="383"/>
      <c r="E36" s="383"/>
      <c r="F36" s="383"/>
      <c r="G36" s="383"/>
      <c r="H36" s="383"/>
      <c r="I36" s="383"/>
      <c r="J36" s="383"/>
      <c r="K36" s="127"/>
      <c r="L36" s="127"/>
      <c r="M36" s="127"/>
      <c r="N36" s="22"/>
      <c r="O36" s="82"/>
      <c r="P36" s="82"/>
      <c r="Q36" s="82"/>
      <c r="R36" s="82"/>
      <c r="S36" s="82"/>
      <c r="T36" s="4"/>
      <c r="U36" s="4"/>
      <c r="V36" s="4"/>
      <c r="W36" s="66"/>
      <c r="X36" s="4"/>
      <c r="Y36" s="4"/>
      <c r="AB36" s="4"/>
      <c r="AC36" s="4"/>
      <c r="AD36" s="4"/>
      <c r="AE36" s="4"/>
    </row>
    <row r="37" spans="1:31" s="4" customFormat="1" ht="20.100000000000001" customHeight="1" thickBot="1" x14ac:dyDescent="0.3">
      <c r="A37" s="36" t="s">
        <v>12</v>
      </c>
      <c r="B37" s="40" t="s">
        <v>410</v>
      </c>
      <c r="C37" s="315"/>
      <c r="D37" s="316"/>
      <c r="E37" s="316"/>
      <c r="F37" s="316"/>
      <c r="G37" s="316"/>
      <c r="H37" s="316"/>
      <c r="I37" s="316"/>
      <c r="J37" s="316"/>
      <c r="K37" s="316"/>
      <c r="L37" s="42"/>
      <c r="M37" s="42"/>
      <c r="N37" s="43"/>
      <c r="O37" s="82"/>
      <c r="P37" s="331" t="s">
        <v>369</v>
      </c>
      <c r="Q37" s="368"/>
      <c r="R37" s="369"/>
      <c r="S37" s="82"/>
      <c r="T37" s="2"/>
      <c r="U37" s="2"/>
      <c r="V37" s="2"/>
      <c r="W37" s="66"/>
      <c r="X37" s="2"/>
      <c r="Y37" s="2"/>
      <c r="AE37" s="2"/>
    </row>
    <row r="38" spans="1:31" s="48" customFormat="1" ht="15" customHeight="1" x14ac:dyDescent="0.2">
      <c r="A38" s="397" t="s">
        <v>38</v>
      </c>
      <c r="B38" s="392" t="s">
        <v>1</v>
      </c>
      <c r="C38" s="392" t="s">
        <v>61</v>
      </c>
      <c r="D38" s="384"/>
      <c r="E38" s="384"/>
      <c r="F38" s="384"/>
      <c r="G38" s="384"/>
      <c r="H38" s="384"/>
      <c r="I38" s="384"/>
      <c r="J38" s="384"/>
      <c r="K38" s="385"/>
      <c r="L38" s="306" t="s">
        <v>40</v>
      </c>
      <c r="M38" s="52" t="s">
        <v>40</v>
      </c>
      <c r="N38" s="420" t="s">
        <v>4</v>
      </c>
      <c r="O38" s="82"/>
      <c r="P38" s="373" t="s">
        <v>368</v>
      </c>
      <c r="Q38" s="371"/>
      <c r="R38" s="372"/>
      <c r="S38" s="82"/>
      <c r="T38" s="437" t="s">
        <v>316</v>
      </c>
      <c r="U38" s="438"/>
      <c r="V38" s="439"/>
      <c r="W38" s="296"/>
      <c r="X38" s="435" t="s">
        <v>317</v>
      </c>
      <c r="Y38" s="436"/>
      <c r="AB38" s="4"/>
      <c r="AC38" s="4"/>
      <c r="AD38" s="4"/>
      <c r="AE38" s="4"/>
    </row>
    <row r="39" spans="1:31" s="4" customFormat="1" ht="15" customHeight="1" x14ac:dyDescent="0.2">
      <c r="A39" s="398"/>
      <c r="B39" s="474"/>
      <c r="C39" s="386" t="s">
        <v>413</v>
      </c>
      <c r="D39" s="387"/>
      <c r="E39" s="387"/>
      <c r="F39" s="387"/>
      <c r="G39" s="387"/>
      <c r="H39" s="387"/>
      <c r="I39" s="387"/>
      <c r="J39" s="387"/>
      <c r="K39" s="388"/>
      <c r="L39" s="311" t="s">
        <v>42</v>
      </c>
      <c r="M39" s="88" t="s">
        <v>43</v>
      </c>
      <c r="N39" s="421"/>
      <c r="O39" s="82"/>
      <c r="P39" s="230" t="str">
        <f>$P$12</f>
        <v>-</v>
      </c>
      <c r="Q39" s="149" t="str">
        <f>$P$15</f>
        <v>-</v>
      </c>
      <c r="R39" s="223" t="s">
        <v>347</v>
      </c>
      <c r="S39" s="82"/>
      <c r="T39" s="33" t="s">
        <v>5</v>
      </c>
      <c r="U39" s="33" t="s">
        <v>6</v>
      </c>
      <c r="V39" s="33" t="s">
        <v>7</v>
      </c>
      <c r="W39" s="66"/>
      <c r="X39" s="33" t="s">
        <v>8</v>
      </c>
      <c r="Y39" s="33" t="s">
        <v>9</v>
      </c>
      <c r="AE39" s="48"/>
    </row>
    <row r="40" spans="1:31" s="4" customFormat="1" ht="15" customHeight="1" x14ac:dyDescent="0.2">
      <c r="A40" s="353" t="s">
        <v>415</v>
      </c>
      <c r="B40" s="354"/>
      <c r="C40" s="355"/>
      <c r="D40" s="355"/>
      <c r="E40" s="355"/>
      <c r="F40" s="355"/>
      <c r="G40" s="355"/>
      <c r="H40" s="355"/>
      <c r="I40" s="355"/>
      <c r="J40" s="355"/>
      <c r="K40" s="355"/>
      <c r="L40" s="354"/>
      <c r="M40" s="354"/>
      <c r="N40" s="356"/>
      <c r="O40" s="82"/>
      <c r="P40" s="312"/>
      <c r="Q40" s="313"/>
      <c r="R40" s="314"/>
      <c r="S40" s="82"/>
      <c r="T40" s="33"/>
      <c r="U40" s="33"/>
      <c r="V40" s="33"/>
      <c r="W40" s="66"/>
      <c r="X40" s="33"/>
      <c r="Y40" s="33"/>
      <c r="AE40" s="48"/>
    </row>
    <row r="41" spans="1:31" s="4" customFormat="1" ht="15" customHeight="1" x14ac:dyDescent="0.2">
      <c r="A41" s="23" t="s">
        <v>62</v>
      </c>
      <c r="B41" s="24" t="s">
        <v>325</v>
      </c>
      <c r="C41" s="377"/>
      <c r="D41" s="378"/>
      <c r="E41" s="378"/>
      <c r="F41" s="378"/>
      <c r="G41" s="378"/>
      <c r="H41" s="378"/>
      <c r="I41" s="378"/>
      <c r="J41" s="378"/>
      <c r="K41" s="379"/>
      <c r="L41" s="69"/>
      <c r="M41" s="69"/>
      <c r="N41" s="49"/>
      <c r="O41" s="82" t="str">
        <f t="shared" ref="O41:O44" si="2">IF(N41&lt;&gt;0,IF(L41="","Allocate cost!  ",""),"")&amp;IF(N41&lt;&gt;0,IF(M41="","Indicate origin!",""),"")</f>
        <v/>
      </c>
      <c r="P41" s="286"/>
      <c r="Q41" s="287"/>
      <c r="R41" s="224">
        <f t="shared" ref="R41:R44" si="3">SUM(P41+Q41)</f>
        <v>0</v>
      </c>
      <c r="S41" s="82"/>
      <c r="T41" s="94" t="str">
        <f>IF(L41="Internal",N41,"-")</f>
        <v>-</v>
      </c>
      <c r="U41" s="94" t="str">
        <f>IF(L41="Related",N41,"-")</f>
        <v>-</v>
      </c>
      <c r="V41" s="94" t="str">
        <f>IF(L41="External",N41,"-")</f>
        <v>-</v>
      </c>
      <c r="W41" s="66"/>
      <c r="X41" s="94" t="str">
        <f>IF($M41="Canadian",IF(OR($N41="",$N41=0),"-",$N41),"-")</f>
        <v>-</v>
      </c>
      <c r="Y41" s="94" t="str">
        <f>IF($M41="Non-Canadian",IF(OR($N41="",$N41=0),"-",$N41),"-")</f>
        <v>-</v>
      </c>
      <c r="AB41" s="5"/>
      <c r="AC41" s="5"/>
      <c r="AD41" s="5"/>
    </row>
    <row r="42" spans="1:31" s="4" customFormat="1" ht="15" customHeight="1" x14ac:dyDescent="0.2">
      <c r="A42" s="23" t="s">
        <v>63</v>
      </c>
      <c r="B42" s="24" t="s">
        <v>64</v>
      </c>
      <c r="C42" s="377"/>
      <c r="D42" s="378"/>
      <c r="E42" s="378"/>
      <c r="F42" s="378"/>
      <c r="G42" s="378"/>
      <c r="H42" s="378"/>
      <c r="I42" s="378"/>
      <c r="J42" s="378"/>
      <c r="K42" s="379"/>
      <c r="L42" s="69"/>
      <c r="M42" s="69"/>
      <c r="N42" s="49"/>
      <c r="O42" s="82" t="str">
        <f t="shared" si="2"/>
        <v/>
      </c>
      <c r="P42" s="286"/>
      <c r="Q42" s="287"/>
      <c r="R42" s="224">
        <f t="shared" si="3"/>
        <v>0</v>
      </c>
      <c r="S42" s="82"/>
      <c r="T42" s="94" t="str">
        <f>IF(L42="Internal",N42,"-")</f>
        <v>-</v>
      </c>
      <c r="U42" s="94" t="str">
        <f>IF(L42="Related",N42,"-")</f>
        <v>-</v>
      </c>
      <c r="V42" s="94" t="str">
        <f>IF(L42="External",N42,"-")</f>
        <v>-</v>
      </c>
      <c r="W42" s="66"/>
      <c r="X42" s="94" t="str">
        <f>IF($M42="Canadian",IF(OR($N42="",$N42=0),"-",$N42),"-")</f>
        <v>-</v>
      </c>
      <c r="Y42" s="94" t="str">
        <f>IF($M42="Non-Canadian",IF(OR($N42="",$N42=0),"-",$N42),"-")</f>
        <v>-</v>
      </c>
    </row>
    <row r="43" spans="1:31" s="4" customFormat="1" ht="15" customHeight="1" x14ac:dyDescent="0.2">
      <c r="A43" s="23" t="s">
        <v>65</v>
      </c>
      <c r="B43" s="24" t="s">
        <v>326</v>
      </c>
      <c r="C43" s="377"/>
      <c r="D43" s="378"/>
      <c r="E43" s="378"/>
      <c r="F43" s="378"/>
      <c r="G43" s="378"/>
      <c r="H43" s="378"/>
      <c r="I43" s="378"/>
      <c r="J43" s="378"/>
      <c r="K43" s="379"/>
      <c r="L43" s="69"/>
      <c r="M43" s="69"/>
      <c r="N43" s="29"/>
      <c r="O43" s="82" t="str">
        <f t="shared" si="2"/>
        <v/>
      </c>
      <c r="P43" s="286"/>
      <c r="Q43" s="287"/>
      <c r="R43" s="224">
        <f t="shared" si="3"/>
        <v>0</v>
      </c>
      <c r="S43" s="82"/>
      <c r="T43" s="94" t="str">
        <f>IF(L43="Internal",N43,"-")</f>
        <v>-</v>
      </c>
      <c r="U43" s="94" t="str">
        <f>IF(L43="Related",N43,"-")</f>
        <v>-</v>
      </c>
      <c r="V43" s="94" t="str">
        <f>IF(L43="External",N43,"-")</f>
        <v>-</v>
      </c>
      <c r="W43" s="66"/>
      <c r="X43" s="94" t="str">
        <f>IF($M43="Canadian",IF(OR($N43="",$N43=0),"-",$N43),"-")</f>
        <v>-</v>
      </c>
      <c r="Y43" s="94" t="str">
        <f>IF($M43="Non-Canadian",IF(OR($N43="",$N43=0),"-",$N43),"-")</f>
        <v>-</v>
      </c>
      <c r="AB43" s="21"/>
      <c r="AC43" s="21"/>
      <c r="AD43" s="21"/>
    </row>
    <row r="44" spans="1:31" s="5" customFormat="1" ht="15" customHeight="1" x14ac:dyDescent="0.2">
      <c r="A44" s="23" t="s">
        <v>66</v>
      </c>
      <c r="B44" s="24" t="s">
        <v>67</v>
      </c>
      <c r="C44" s="377"/>
      <c r="D44" s="378"/>
      <c r="E44" s="378"/>
      <c r="F44" s="378"/>
      <c r="G44" s="378"/>
      <c r="H44" s="378"/>
      <c r="I44" s="378"/>
      <c r="J44" s="378"/>
      <c r="K44" s="379"/>
      <c r="L44" s="69"/>
      <c r="M44" s="69"/>
      <c r="N44" s="49"/>
      <c r="O44" s="82" t="str">
        <f t="shared" si="2"/>
        <v/>
      </c>
      <c r="P44" s="286"/>
      <c r="Q44" s="287"/>
      <c r="R44" s="224">
        <f t="shared" si="3"/>
        <v>0</v>
      </c>
      <c r="S44" s="82"/>
      <c r="T44" s="94" t="str">
        <f>IF(L44="Internal",N44,"-")</f>
        <v>-</v>
      </c>
      <c r="U44" s="94" t="str">
        <f>IF(L44="Related",N44,"-")</f>
        <v>-</v>
      </c>
      <c r="V44" s="94" t="str">
        <f>IF(L44="External",N44,"-")</f>
        <v>-</v>
      </c>
      <c r="W44" s="66"/>
      <c r="X44" s="94" t="str">
        <f>IF($M44="Canadian",IF(OR($N44="",$N44=0),"-",$N44),"-")</f>
        <v>-</v>
      </c>
      <c r="Y44" s="94" t="str">
        <f>IF($M44="Non-Canadian",IF(OR($N44="",$N44=0),"-",$N44),"-")</f>
        <v>-</v>
      </c>
      <c r="AB44"/>
      <c r="AC44"/>
      <c r="AD44"/>
      <c r="AE44" s="4"/>
    </row>
    <row r="45" spans="1:31" s="4" customFormat="1" ht="15" customHeight="1" thickBot="1" x14ac:dyDescent="0.3">
      <c r="A45" s="38" t="s">
        <v>12</v>
      </c>
      <c r="B45" s="39" t="s">
        <v>412</v>
      </c>
      <c r="C45" s="407"/>
      <c r="D45" s="408"/>
      <c r="E45" s="408"/>
      <c r="F45" s="408"/>
      <c r="G45" s="408"/>
      <c r="H45" s="408"/>
      <c r="I45" s="408"/>
      <c r="J45" s="408"/>
      <c r="K45" s="408"/>
      <c r="L45" s="408"/>
      <c r="M45" s="391"/>
      <c r="N45" s="35">
        <f>ROUND(SUM(N41:N44),0)</f>
        <v>0</v>
      </c>
      <c r="O45" s="82"/>
      <c r="P45" s="152">
        <f>SUM(P41:P44)</f>
        <v>0</v>
      </c>
      <c r="Q45" s="153">
        <f>SUM(Q41:Q44)</f>
        <v>0</v>
      </c>
      <c r="R45" s="226">
        <f>SUM(R41:R44)</f>
        <v>0</v>
      </c>
      <c r="S45" s="82"/>
      <c r="T45" s="122">
        <f>ROUND(SUM(T41:T44),0)</f>
        <v>0</v>
      </c>
      <c r="U45" s="122">
        <f>ROUND(SUM(U41:U44),0)</f>
        <v>0</v>
      </c>
      <c r="V45" s="122">
        <f>ROUND(SUM(V41:V44),0)</f>
        <v>0</v>
      </c>
      <c r="W45" s="66"/>
      <c r="X45" s="122">
        <f>ROUND(SUM(X41:X44),0)</f>
        <v>0</v>
      </c>
      <c r="Y45" s="122">
        <f>ROUND(SUM(Y41:Y44),0)</f>
        <v>0</v>
      </c>
      <c r="AB45" s="2"/>
      <c r="AC45" s="2"/>
      <c r="AD45" s="2"/>
      <c r="AE45" s="5"/>
    </row>
    <row r="46" spans="1:31" s="21" customFormat="1" ht="21.75" customHeight="1" thickBot="1" x14ac:dyDescent="0.25">
      <c r="A46" s="12"/>
      <c r="B46" s="11"/>
      <c r="C46" s="11"/>
      <c r="D46" s="9"/>
      <c r="E46" s="13"/>
      <c r="F46" s="13"/>
      <c r="G46" s="13"/>
      <c r="H46" s="13"/>
      <c r="I46" s="13"/>
      <c r="J46" s="13"/>
      <c r="K46" s="13"/>
      <c r="L46" s="13"/>
      <c r="M46" s="13"/>
      <c r="N46" s="20"/>
      <c r="O46" s="82"/>
      <c r="P46" s="82"/>
      <c r="Q46" s="82"/>
      <c r="R46" s="82"/>
      <c r="S46" s="82"/>
      <c r="T46" s="4"/>
      <c r="U46" s="4"/>
      <c r="V46" s="4"/>
      <c r="W46" s="66"/>
      <c r="X46" s="4"/>
      <c r="Y46" s="4"/>
      <c r="AB46"/>
      <c r="AC46"/>
      <c r="AD46"/>
      <c r="AE46" s="4"/>
    </row>
    <row r="47" spans="1:31" ht="24" customHeight="1" thickBot="1" x14ac:dyDescent="0.25">
      <c r="A47" s="130" t="s">
        <v>68</v>
      </c>
      <c r="B47" s="55"/>
      <c r="C47" s="55"/>
      <c r="D47" s="55"/>
      <c r="E47" s="55"/>
      <c r="F47" s="55"/>
      <c r="G47" s="55"/>
      <c r="H47" s="55"/>
      <c r="I47" s="55"/>
      <c r="J47" s="55"/>
      <c r="K47" s="55"/>
      <c r="L47" s="55"/>
      <c r="M47" s="55"/>
      <c r="N47" s="56"/>
      <c r="T47" s="21"/>
      <c r="U47" s="21"/>
      <c r="V47" s="21"/>
      <c r="X47" s="21"/>
      <c r="Y47" s="21"/>
      <c r="AE47" s="21"/>
    </row>
    <row r="48" spans="1:31" s="2" customFormat="1" ht="19.5" customHeight="1" thickBot="1" x14ac:dyDescent="0.3">
      <c r="A48" s="353" t="s">
        <v>414</v>
      </c>
      <c r="B48" s="354"/>
      <c r="C48" s="354"/>
      <c r="D48" s="354"/>
      <c r="E48" s="354"/>
      <c r="F48" s="354"/>
      <c r="G48" s="354"/>
      <c r="H48" s="354"/>
      <c r="I48" s="354"/>
      <c r="J48" s="354"/>
      <c r="K48" s="354"/>
      <c r="L48" s="354"/>
      <c r="M48" s="354"/>
      <c r="N48" s="356"/>
      <c r="O48" s="82"/>
      <c r="P48" s="294"/>
      <c r="Q48" s="233"/>
      <c r="R48" s="233"/>
      <c r="S48" s="82"/>
      <c r="T48"/>
      <c r="U48"/>
      <c r="V48"/>
      <c r="W48" s="66"/>
      <c r="X48"/>
      <c r="Y48"/>
      <c r="AB48"/>
      <c r="AC48"/>
      <c r="AD48"/>
      <c r="AE48"/>
    </row>
    <row r="49" spans="1:31" ht="20.100000000000001" customHeight="1" thickBot="1" x14ac:dyDescent="0.3">
      <c r="A49" s="36" t="s">
        <v>14</v>
      </c>
      <c r="B49" s="40" t="s">
        <v>69</v>
      </c>
      <c r="C49" s="41"/>
      <c r="D49" s="42"/>
      <c r="E49" s="42"/>
      <c r="F49" s="42"/>
      <c r="G49" s="42"/>
      <c r="H49" s="42"/>
      <c r="I49" s="42"/>
      <c r="J49" s="42"/>
      <c r="K49" s="42"/>
      <c r="L49" s="42"/>
      <c r="M49" s="42"/>
      <c r="N49" s="43"/>
      <c r="P49" s="374" t="s">
        <v>369</v>
      </c>
      <c r="Q49" s="375"/>
      <c r="R49" s="376"/>
      <c r="T49" s="2"/>
      <c r="U49" s="2"/>
      <c r="V49" s="2"/>
      <c r="X49" s="2"/>
      <c r="Y49" s="2"/>
      <c r="AE49" s="2"/>
    </row>
    <row r="50" spans="1:31" ht="15" customHeight="1" x14ac:dyDescent="0.2">
      <c r="A50" s="397" t="s">
        <v>38</v>
      </c>
      <c r="B50" s="400" t="s">
        <v>1</v>
      </c>
      <c r="C50" s="400" t="s">
        <v>70</v>
      </c>
      <c r="D50" s="68" t="s">
        <v>71</v>
      </c>
      <c r="E50" s="405" t="s">
        <v>334</v>
      </c>
      <c r="F50" s="441"/>
      <c r="G50" s="442"/>
      <c r="H50" s="405" t="s">
        <v>335</v>
      </c>
      <c r="I50" s="406"/>
      <c r="J50" s="32" t="s">
        <v>72</v>
      </c>
      <c r="K50" s="32" t="s">
        <v>408</v>
      </c>
      <c r="L50" s="469" t="s">
        <v>405</v>
      </c>
      <c r="M50" s="467" t="s">
        <v>406</v>
      </c>
      <c r="N50" s="420" t="s">
        <v>4</v>
      </c>
      <c r="P50" s="373" t="s">
        <v>368</v>
      </c>
      <c r="Q50" s="371"/>
      <c r="R50" s="372"/>
      <c r="T50" s="437" t="s">
        <v>316</v>
      </c>
      <c r="U50" s="438"/>
      <c r="V50" s="439"/>
      <c r="W50" s="296"/>
      <c r="X50" s="435" t="s">
        <v>317</v>
      </c>
      <c r="Y50" s="436"/>
    </row>
    <row r="51" spans="1:31" ht="39.950000000000003" customHeight="1" x14ac:dyDescent="0.2">
      <c r="A51" s="398"/>
      <c r="B51" s="399"/>
      <c r="C51" s="399"/>
      <c r="D51" s="62" t="s">
        <v>73</v>
      </c>
      <c r="E51" s="33" t="s">
        <v>74</v>
      </c>
      <c r="F51" s="33" t="s">
        <v>75</v>
      </c>
      <c r="G51" s="33" t="s">
        <v>76</v>
      </c>
      <c r="H51" s="198" t="s">
        <v>336</v>
      </c>
      <c r="I51" s="197" t="s">
        <v>371</v>
      </c>
      <c r="J51" s="33" t="s">
        <v>77</v>
      </c>
      <c r="K51" s="303" t="s">
        <v>407</v>
      </c>
      <c r="L51" s="470"/>
      <c r="M51" s="468"/>
      <c r="N51" s="421"/>
      <c r="P51" s="230" t="str">
        <f>$P$12</f>
        <v>-</v>
      </c>
      <c r="Q51" s="149" t="str">
        <f>$P$15</f>
        <v>-</v>
      </c>
      <c r="R51" s="223" t="s">
        <v>347</v>
      </c>
      <c r="T51" s="33" t="s">
        <v>5</v>
      </c>
      <c r="U51" s="33" t="s">
        <v>6</v>
      </c>
      <c r="V51" s="33" t="s">
        <v>7</v>
      </c>
      <c r="X51" s="33" t="s">
        <v>8</v>
      </c>
      <c r="Y51" s="33" t="s">
        <v>9</v>
      </c>
    </row>
    <row r="52" spans="1:31" ht="15" customHeight="1" x14ac:dyDescent="0.2">
      <c r="A52" s="353" t="s">
        <v>388</v>
      </c>
      <c r="B52" s="354"/>
      <c r="C52" s="354"/>
      <c r="D52" s="354"/>
      <c r="E52" s="354"/>
      <c r="F52" s="354"/>
      <c r="G52" s="354"/>
      <c r="H52" s="354"/>
      <c r="I52" s="354"/>
      <c r="J52" s="354"/>
      <c r="K52" s="354"/>
      <c r="L52" s="354"/>
      <c r="M52" s="354"/>
      <c r="N52" s="356"/>
      <c r="P52" s="288"/>
      <c r="Q52" s="289"/>
      <c r="R52" s="290"/>
      <c r="T52" s="280"/>
      <c r="U52" s="280"/>
      <c r="V52" s="280"/>
      <c r="X52" s="280"/>
      <c r="Y52" s="280"/>
    </row>
    <row r="53" spans="1:31" ht="25.5" x14ac:dyDescent="0.2">
      <c r="A53" s="133" t="s">
        <v>78</v>
      </c>
      <c r="B53" s="135" t="s">
        <v>79</v>
      </c>
      <c r="C53" s="24"/>
      <c r="D53" s="62">
        <v>1</v>
      </c>
      <c r="E53" s="28"/>
      <c r="F53" s="28"/>
      <c r="G53" s="28"/>
      <c r="H53" s="199">
        <f t="shared" ref="H53:H60" si="4">SUM(E53:G53)</f>
        <v>0</v>
      </c>
      <c r="I53" s="69"/>
      <c r="J53" s="28"/>
      <c r="K53" s="304"/>
      <c r="L53" s="69"/>
      <c r="M53" s="69"/>
      <c r="N53" s="63">
        <f>K53*J53*H53*D53</f>
        <v>0</v>
      </c>
      <c r="O53" s="82" t="str">
        <f>IF(H53&lt;&gt;0,IF(I53="","Select duration basis!  ",""),"")&amp;IF(H53&lt;&gt;0,IF(L53="","Allocate cost!  ",""),"")&amp;IF(H53&lt;&gt;0,IF(M53="","Indicate origin!",""),"")</f>
        <v/>
      </c>
      <c r="P53" s="286"/>
      <c r="Q53" s="287"/>
      <c r="R53" s="224">
        <f>SUM(P53+Q53)</f>
        <v>0</v>
      </c>
      <c r="T53" s="94" t="str">
        <f>IF(L53="Internal",N53,"-")</f>
        <v>-</v>
      </c>
      <c r="U53" s="94" t="str">
        <f>IF(L53="Related",N53,"-")</f>
        <v>-</v>
      </c>
      <c r="V53" s="94" t="str">
        <f>IF(L53="External",N53,"-")</f>
        <v>-</v>
      </c>
      <c r="X53" s="94" t="str">
        <f>IF($M53="Canadian",IF(OR($N53="",$N53=0),"-",$N53),"-")</f>
        <v>-</v>
      </c>
      <c r="Y53" s="94" t="str">
        <f>IF($M53="Non-Canadian",IF(OR($N53="",$N53=0),"-",$N53),"-")</f>
        <v>-</v>
      </c>
    </row>
    <row r="54" spans="1:31" ht="15" customHeight="1" x14ac:dyDescent="0.2">
      <c r="A54" s="23" t="s">
        <v>80</v>
      </c>
      <c r="B54" s="126" t="s">
        <v>81</v>
      </c>
      <c r="C54" s="24"/>
      <c r="D54" s="62">
        <v>1</v>
      </c>
      <c r="E54" s="28"/>
      <c r="F54" s="28"/>
      <c r="G54" s="28"/>
      <c r="H54" s="199">
        <f t="shared" si="4"/>
        <v>0</v>
      </c>
      <c r="I54" s="69"/>
      <c r="J54" s="28"/>
      <c r="K54" s="304"/>
      <c r="L54" s="69"/>
      <c r="M54" s="69"/>
      <c r="N54" s="63">
        <f t="shared" ref="N54:N60" si="5">K54*J54*H54*D54</f>
        <v>0</v>
      </c>
      <c r="O54" s="82" t="str">
        <f t="shared" ref="O54:O60" si="6">IF(H54&lt;&gt;0,IF(I54="","Select duration basis!  ",""),"")&amp;IF(H54&lt;&gt;0,IF(L54="","Allocate cost!  ",""),"")&amp;IF(H54&lt;&gt;0,IF(M54="","Indicate origin!",""),"")</f>
        <v/>
      </c>
      <c r="P54" s="286"/>
      <c r="Q54" s="287"/>
      <c r="R54" s="224">
        <f t="shared" ref="R54:R60" si="7">SUM(P54+Q54)</f>
        <v>0</v>
      </c>
      <c r="T54" s="94" t="str">
        <f t="shared" ref="T54:T60" si="8">IF(L54="Internal",N54,"-")</f>
        <v>-</v>
      </c>
      <c r="U54" s="94" t="str">
        <f t="shared" ref="U54:U60" si="9">IF(L54="Related",N54,"-")</f>
        <v>-</v>
      </c>
      <c r="V54" s="94" t="str">
        <f t="shared" ref="V54:V60" si="10">IF(L54="External",N54,"-")</f>
        <v>-</v>
      </c>
      <c r="X54" s="94" t="str">
        <f t="shared" ref="X54:X60" si="11">IF($M54="Canadian",IF(OR($N54="",$N54=0),"-",$N54),"-")</f>
        <v>-</v>
      </c>
      <c r="Y54" s="94" t="str">
        <f t="shared" ref="Y54:Y60" si="12">IF($M54="Non-Canadian",IF(OR($N54="",$N54=0),"-",$N54),"-")</f>
        <v>-</v>
      </c>
    </row>
    <row r="55" spans="1:31" ht="15" customHeight="1" x14ac:dyDescent="0.2">
      <c r="A55" s="133" t="s">
        <v>82</v>
      </c>
      <c r="B55" s="136" t="s">
        <v>83</v>
      </c>
      <c r="C55" s="24"/>
      <c r="D55" s="62">
        <v>1</v>
      </c>
      <c r="E55" s="28"/>
      <c r="F55" s="28"/>
      <c r="G55" s="28"/>
      <c r="H55" s="199">
        <f t="shared" si="4"/>
        <v>0</v>
      </c>
      <c r="I55" s="69"/>
      <c r="J55" s="28"/>
      <c r="K55" s="304"/>
      <c r="L55" s="69"/>
      <c r="M55" s="69"/>
      <c r="N55" s="63">
        <f t="shared" si="5"/>
        <v>0</v>
      </c>
      <c r="O55" s="82" t="str">
        <f t="shared" si="6"/>
        <v/>
      </c>
      <c r="P55" s="286"/>
      <c r="Q55" s="287"/>
      <c r="R55" s="224">
        <f t="shared" si="7"/>
        <v>0</v>
      </c>
      <c r="T55" s="94" t="str">
        <f t="shared" si="8"/>
        <v>-</v>
      </c>
      <c r="U55" s="94" t="str">
        <f t="shared" si="9"/>
        <v>-</v>
      </c>
      <c r="V55" s="94" t="str">
        <f t="shared" si="10"/>
        <v>-</v>
      </c>
      <c r="X55" s="94" t="str">
        <f t="shared" si="11"/>
        <v>-</v>
      </c>
      <c r="Y55" s="94" t="str">
        <f t="shared" si="12"/>
        <v>-</v>
      </c>
    </row>
    <row r="56" spans="1:31" ht="15" customHeight="1" x14ac:dyDescent="0.2">
      <c r="A56" s="133" t="s">
        <v>84</v>
      </c>
      <c r="B56" s="136" t="s">
        <v>85</v>
      </c>
      <c r="C56" s="24"/>
      <c r="D56" s="62">
        <v>1</v>
      </c>
      <c r="E56" s="28"/>
      <c r="F56" s="28"/>
      <c r="G56" s="28"/>
      <c r="H56" s="199">
        <f t="shared" si="4"/>
        <v>0</v>
      </c>
      <c r="I56" s="69"/>
      <c r="J56" s="28"/>
      <c r="K56" s="304"/>
      <c r="L56" s="69"/>
      <c r="M56" s="69"/>
      <c r="N56" s="63">
        <f t="shared" si="5"/>
        <v>0</v>
      </c>
      <c r="O56" s="82" t="str">
        <f t="shared" si="6"/>
        <v/>
      </c>
      <c r="P56" s="286"/>
      <c r="Q56" s="287"/>
      <c r="R56" s="224">
        <f t="shared" si="7"/>
        <v>0</v>
      </c>
      <c r="T56" s="94" t="str">
        <f t="shared" si="8"/>
        <v>-</v>
      </c>
      <c r="U56" s="94" t="str">
        <f t="shared" si="9"/>
        <v>-</v>
      </c>
      <c r="V56" s="94" t="str">
        <f t="shared" si="10"/>
        <v>-</v>
      </c>
      <c r="X56" s="94" t="str">
        <f t="shared" si="11"/>
        <v>-</v>
      </c>
      <c r="Y56" s="94" t="str">
        <f t="shared" si="12"/>
        <v>-</v>
      </c>
    </row>
    <row r="57" spans="1:31" ht="15" customHeight="1" x14ac:dyDescent="0.25">
      <c r="A57" s="23" t="s">
        <v>86</v>
      </c>
      <c r="B57" s="126" t="s">
        <v>87</v>
      </c>
      <c r="C57" s="24"/>
      <c r="D57" s="62">
        <v>1</v>
      </c>
      <c r="E57" s="28"/>
      <c r="F57" s="28"/>
      <c r="G57" s="28"/>
      <c r="H57" s="199">
        <f t="shared" si="4"/>
        <v>0</v>
      </c>
      <c r="I57" s="69"/>
      <c r="J57" s="65"/>
      <c r="K57" s="305"/>
      <c r="L57" s="69"/>
      <c r="M57" s="69"/>
      <c r="N57" s="63">
        <f t="shared" si="5"/>
        <v>0</v>
      </c>
      <c r="O57" s="82" t="str">
        <f t="shared" si="6"/>
        <v/>
      </c>
      <c r="P57" s="286"/>
      <c r="Q57" s="287"/>
      <c r="R57" s="224">
        <f t="shared" si="7"/>
        <v>0</v>
      </c>
      <c r="T57" s="94" t="str">
        <f t="shared" si="8"/>
        <v>-</v>
      </c>
      <c r="U57" s="94" t="str">
        <f t="shared" si="9"/>
        <v>-</v>
      </c>
      <c r="V57" s="94" t="str">
        <f t="shared" si="10"/>
        <v>-</v>
      </c>
      <c r="X57" s="94" t="str">
        <f t="shared" si="11"/>
        <v>-</v>
      </c>
      <c r="Y57" s="94" t="str">
        <f t="shared" si="12"/>
        <v>-</v>
      </c>
      <c r="AB57" s="2"/>
      <c r="AC57" s="2"/>
      <c r="AD57" s="2"/>
    </row>
    <row r="58" spans="1:31" ht="15" customHeight="1" x14ac:dyDescent="0.2">
      <c r="A58" s="137" t="s">
        <v>88</v>
      </c>
      <c r="B58" s="136" t="s">
        <v>89</v>
      </c>
      <c r="C58" s="24"/>
      <c r="D58" s="62">
        <v>1</v>
      </c>
      <c r="E58" s="28"/>
      <c r="F58" s="28"/>
      <c r="G58" s="28"/>
      <c r="H58" s="199">
        <f t="shared" si="4"/>
        <v>0</v>
      </c>
      <c r="I58" s="69"/>
      <c r="J58" s="65"/>
      <c r="K58" s="305"/>
      <c r="L58" s="69"/>
      <c r="M58" s="69"/>
      <c r="N58" s="63">
        <f t="shared" si="5"/>
        <v>0</v>
      </c>
      <c r="O58" s="82" t="str">
        <f t="shared" si="6"/>
        <v/>
      </c>
      <c r="P58" s="286"/>
      <c r="Q58" s="287"/>
      <c r="R58" s="224">
        <f t="shared" si="7"/>
        <v>0</v>
      </c>
      <c r="T58" s="94" t="str">
        <f t="shared" si="8"/>
        <v>-</v>
      </c>
      <c r="U58" s="94" t="str">
        <f t="shared" si="9"/>
        <v>-</v>
      </c>
      <c r="V58" s="94" t="str">
        <f t="shared" si="10"/>
        <v>-</v>
      </c>
      <c r="X58" s="94" t="str">
        <f t="shared" si="11"/>
        <v>-</v>
      </c>
      <c r="Y58" s="94" t="str">
        <f t="shared" si="12"/>
        <v>-</v>
      </c>
      <c r="AB58" s="4"/>
      <c r="AC58" s="4"/>
      <c r="AD58" s="4"/>
    </row>
    <row r="59" spans="1:31" ht="15" customHeight="1" x14ac:dyDescent="0.25">
      <c r="A59" s="137" t="s">
        <v>90</v>
      </c>
      <c r="B59" s="136" t="s">
        <v>91</v>
      </c>
      <c r="C59" s="24"/>
      <c r="D59" s="62">
        <v>1</v>
      </c>
      <c r="E59" s="28"/>
      <c r="F59" s="28"/>
      <c r="G59" s="28"/>
      <c r="H59" s="199">
        <f t="shared" si="4"/>
        <v>0</v>
      </c>
      <c r="I59" s="69"/>
      <c r="J59" s="65"/>
      <c r="K59" s="305"/>
      <c r="L59" s="69"/>
      <c r="M59" s="69"/>
      <c r="N59" s="63">
        <f t="shared" si="5"/>
        <v>0</v>
      </c>
      <c r="O59" s="82" t="str">
        <f t="shared" si="6"/>
        <v/>
      </c>
      <c r="P59" s="286"/>
      <c r="Q59" s="287"/>
      <c r="R59" s="224">
        <f t="shared" si="7"/>
        <v>0</v>
      </c>
      <c r="T59" s="94" t="str">
        <f t="shared" si="8"/>
        <v>-</v>
      </c>
      <c r="U59" s="94" t="str">
        <f t="shared" si="9"/>
        <v>-</v>
      </c>
      <c r="V59" s="94" t="str">
        <f t="shared" si="10"/>
        <v>-</v>
      </c>
      <c r="X59" s="94" t="str">
        <f t="shared" si="11"/>
        <v>-</v>
      </c>
      <c r="Y59" s="94" t="str">
        <f t="shared" si="12"/>
        <v>-</v>
      </c>
      <c r="AB59" s="2"/>
      <c r="AC59" s="2"/>
      <c r="AD59" s="2"/>
    </row>
    <row r="60" spans="1:31" s="2" customFormat="1" ht="15" customHeight="1" x14ac:dyDescent="0.25">
      <c r="A60" s="23" t="s">
        <v>92</v>
      </c>
      <c r="B60" s="24" t="s">
        <v>67</v>
      </c>
      <c r="C60" s="24"/>
      <c r="D60" s="62">
        <v>1</v>
      </c>
      <c r="E60" s="28"/>
      <c r="F60" s="28"/>
      <c r="G60" s="28"/>
      <c r="H60" s="199">
        <f t="shared" si="4"/>
        <v>0</v>
      </c>
      <c r="I60" s="69"/>
      <c r="J60" s="28"/>
      <c r="K60" s="304"/>
      <c r="L60" s="69"/>
      <c r="M60" s="69"/>
      <c r="N60" s="63">
        <f t="shared" si="5"/>
        <v>0</v>
      </c>
      <c r="O60" s="82" t="str">
        <f t="shared" si="6"/>
        <v/>
      </c>
      <c r="P60" s="286"/>
      <c r="Q60" s="287"/>
      <c r="R60" s="224">
        <f t="shared" si="7"/>
        <v>0</v>
      </c>
      <c r="S60" s="82"/>
      <c r="T60" s="94" t="str">
        <f t="shared" si="8"/>
        <v>-</v>
      </c>
      <c r="U60" s="94" t="str">
        <f t="shared" si="9"/>
        <v>-</v>
      </c>
      <c r="V60" s="94" t="str">
        <f t="shared" si="10"/>
        <v>-</v>
      </c>
      <c r="W60" s="66"/>
      <c r="X60" s="94" t="str">
        <f t="shared" si="11"/>
        <v>-</v>
      </c>
      <c r="Y60" s="94" t="str">
        <f t="shared" si="12"/>
        <v>-</v>
      </c>
      <c r="AB60"/>
      <c r="AC60"/>
      <c r="AD60"/>
      <c r="AE60"/>
    </row>
    <row r="61" spans="1:31" s="4" customFormat="1" ht="15" customHeight="1" thickBot="1" x14ac:dyDescent="0.3">
      <c r="A61" s="38" t="s">
        <v>14</v>
      </c>
      <c r="B61" s="46" t="s">
        <v>93</v>
      </c>
      <c r="C61" s="407"/>
      <c r="D61" s="408"/>
      <c r="E61" s="408"/>
      <c r="F61" s="408"/>
      <c r="G61" s="408"/>
      <c r="H61" s="408"/>
      <c r="I61" s="408"/>
      <c r="J61" s="408"/>
      <c r="K61" s="408"/>
      <c r="L61" s="408"/>
      <c r="M61" s="391"/>
      <c r="N61" s="35">
        <f>ROUND(SUM(N53:N60),0)</f>
        <v>0</v>
      </c>
      <c r="O61" s="82"/>
      <c r="P61" s="152">
        <f>SUM(P53:P60)</f>
        <v>0</v>
      </c>
      <c r="Q61" s="153">
        <f>SUM(Q53:Q60)</f>
        <v>0</v>
      </c>
      <c r="R61" s="226">
        <f>SUM(R53:R60)</f>
        <v>0</v>
      </c>
      <c r="S61" s="82"/>
      <c r="T61" s="122">
        <f>ROUND(SUM(T53:T60),0)</f>
        <v>0</v>
      </c>
      <c r="U61" s="122">
        <f>ROUND(SUM(U53:U60),0)</f>
        <v>0</v>
      </c>
      <c r="V61" s="122">
        <f>ROUND(SUM(V53:V60),0)</f>
        <v>0</v>
      </c>
      <c r="W61" s="66"/>
      <c r="X61" s="122">
        <f>ROUND(SUM(X53:X60),0)</f>
        <v>0</v>
      </c>
      <c r="Y61" s="122">
        <f>ROUND(SUM(Y53:Y60),0)</f>
        <v>0</v>
      </c>
      <c r="AB61"/>
      <c r="AC61"/>
      <c r="AD61"/>
      <c r="AE61" s="2"/>
    </row>
    <row r="62" spans="1:31" s="2" customFormat="1" ht="15" customHeight="1" thickBot="1" x14ac:dyDescent="0.3">
      <c r="A62" s="12"/>
      <c r="B62" s="11"/>
      <c r="C62" s="11"/>
      <c r="D62" s="9"/>
      <c r="E62" s="13"/>
      <c r="F62" s="13"/>
      <c r="G62" s="13"/>
      <c r="H62" s="13"/>
      <c r="I62" s="13"/>
      <c r="J62" s="13"/>
      <c r="K62" s="13"/>
      <c r="L62" s="13"/>
      <c r="M62" s="13"/>
      <c r="N62" s="16"/>
      <c r="O62" s="82"/>
      <c r="S62" s="82"/>
      <c r="T62" s="4"/>
      <c r="U62" s="4"/>
      <c r="V62" s="4"/>
      <c r="W62" s="66"/>
      <c r="X62" s="4"/>
      <c r="Y62" s="4"/>
      <c r="AB62"/>
      <c r="AC62"/>
      <c r="AD62"/>
      <c r="AE62" s="4"/>
    </row>
    <row r="63" spans="1:31" ht="20.100000000000001" customHeight="1" thickBot="1" x14ac:dyDescent="0.3">
      <c r="A63" s="36" t="s">
        <v>15</v>
      </c>
      <c r="B63" s="40" t="s">
        <v>94</v>
      </c>
      <c r="C63" s="41"/>
      <c r="D63" s="42"/>
      <c r="E63" s="42"/>
      <c r="F63" s="42"/>
      <c r="G63" s="42"/>
      <c r="H63" s="42"/>
      <c r="I63" s="42"/>
      <c r="J63" s="42"/>
      <c r="K63" s="42"/>
      <c r="L63" s="42"/>
      <c r="M63" s="42"/>
      <c r="N63" s="43"/>
      <c r="P63" s="331" t="s">
        <v>369</v>
      </c>
      <c r="Q63" s="368"/>
      <c r="R63" s="369"/>
      <c r="T63" s="2"/>
      <c r="U63" s="2"/>
      <c r="V63" s="2"/>
      <c r="X63" s="2"/>
      <c r="Y63" s="2"/>
      <c r="AE63" s="2"/>
    </row>
    <row r="64" spans="1:31" ht="15" customHeight="1" x14ac:dyDescent="0.2">
      <c r="A64" s="397" t="s">
        <v>38</v>
      </c>
      <c r="B64" s="400" t="s">
        <v>1</v>
      </c>
      <c r="C64" s="400" t="s">
        <v>70</v>
      </c>
      <c r="D64" s="68" t="s">
        <v>71</v>
      </c>
      <c r="E64" s="405" t="s">
        <v>334</v>
      </c>
      <c r="F64" s="441"/>
      <c r="G64" s="442"/>
      <c r="H64" s="405" t="s">
        <v>335</v>
      </c>
      <c r="I64" s="406"/>
      <c r="J64" s="32" t="s">
        <v>72</v>
      </c>
      <c r="K64" s="32" t="s">
        <v>408</v>
      </c>
      <c r="L64" s="469" t="s">
        <v>405</v>
      </c>
      <c r="M64" s="467" t="s">
        <v>406</v>
      </c>
      <c r="N64" s="420" t="s">
        <v>4</v>
      </c>
      <c r="P64" s="373" t="s">
        <v>368</v>
      </c>
      <c r="Q64" s="371"/>
      <c r="R64" s="372"/>
      <c r="T64" s="437" t="s">
        <v>316</v>
      </c>
      <c r="U64" s="438"/>
      <c r="V64" s="439"/>
      <c r="W64" s="296"/>
      <c r="X64" s="435" t="s">
        <v>317</v>
      </c>
      <c r="Y64" s="436"/>
    </row>
    <row r="65" spans="1:31" ht="38.1" customHeight="1" x14ac:dyDescent="0.2">
      <c r="A65" s="398"/>
      <c r="B65" s="399"/>
      <c r="C65" s="399"/>
      <c r="D65" s="62" t="s">
        <v>73</v>
      </c>
      <c r="E65" s="33" t="s">
        <v>74</v>
      </c>
      <c r="F65" s="33" t="s">
        <v>75</v>
      </c>
      <c r="G65" s="33" t="s">
        <v>76</v>
      </c>
      <c r="H65" s="198" t="s">
        <v>336</v>
      </c>
      <c r="I65" s="197" t="s">
        <v>371</v>
      </c>
      <c r="J65" s="33" t="s">
        <v>77</v>
      </c>
      <c r="K65" s="303" t="s">
        <v>407</v>
      </c>
      <c r="L65" s="470"/>
      <c r="M65" s="468"/>
      <c r="N65" s="421"/>
      <c r="P65" s="230" t="str">
        <f>$P$12</f>
        <v>-</v>
      </c>
      <c r="Q65" s="149" t="str">
        <f>$P$15</f>
        <v>-</v>
      </c>
      <c r="R65" s="223" t="s">
        <v>347</v>
      </c>
      <c r="T65" s="33" t="s">
        <v>5</v>
      </c>
      <c r="U65" s="33" t="s">
        <v>6</v>
      </c>
      <c r="V65" s="33" t="s">
        <v>7</v>
      </c>
      <c r="X65" s="33" t="s">
        <v>8</v>
      </c>
      <c r="Y65" s="33" t="s">
        <v>9</v>
      </c>
      <c r="AB65" s="5"/>
      <c r="AC65" s="5"/>
      <c r="AD65" s="5"/>
    </row>
    <row r="66" spans="1:31" ht="15" customHeight="1" x14ac:dyDescent="0.2">
      <c r="A66" s="133" t="s">
        <v>95</v>
      </c>
      <c r="B66" s="136" t="s">
        <v>403</v>
      </c>
      <c r="C66" s="24"/>
      <c r="D66" s="62">
        <v>1</v>
      </c>
      <c r="E66" s="28"/>
      <c r="F66" s="28"/>
      <c r="G66" s="28"/>
      <c r="H66" s="199">
        <f t="shared" ref="H66:H74" si="13">SUM(E66:G66)</f>
        <v>0</v>
      </c>
      <c r="I66" s="69"/>
      <c r="J66" s="28"/>
      <c r="K66" s="304"/>
      <c r="L66" s="69"/>
      <c r="M66" s="69"/>
      <c r="N66" s="63">
        <f t="shared" ref="N66:N74" si="14">K66*J66*H66*D66</f>
        <v>0</v>
      </c>
      <c r="O66" s="82" t="str">
        <f t="shared" ref="O66:O74" si="15">IF(H66&lt;&gt;0,IF(I66="","Select duration basis!  ",""),"")&amp;IF(H66&lt;&gt;0,IF(L66="","Allocate cost!  ",""),"")&amp;IF(H66&lt;&gt;0,IF(M66="","Indicate origin!",""),"")</f>
        <v/>
      </c>
      <c r="P66" s="286"/>
      <c r="Q66" s="287"/>
      <c r="R66" s="224">
        <f t="shared" ref="R66:R74" si="16">SUM(P66+Q66)</f>
        <v>0</v>
      </c>
      <c r="T66" s="94" t="str">
        <f t="shared" ref="T66:T74" si="17">IF(L66="Internal",N66,"-")</f>
        <v>-</v>
      </c>
      <c r="U66" s="94" t="str">
        <f t="shared" ref="U66:U74" si="18">IF(L66="Related",N66,"-")</f>
        <v>-</v>
      </c>
      <c r="V66" s="94" t="str">
        <f t="shared" ref="V66:V74" si="19">IF(L66="External",N66,"-")</f>
        <v>-</v>
      </c>
      <c r="X66" s="94" t="str">
        <f t="shared" ref="X66:X74" si="20">IF($M66="Canadian",IF(OR($N66="",$N66=0),"-",$N66),"-")</f>
        <v>-</v>
      </c>
      <c r="Y66" s="94" t="str">
        <f t="shared" ref="Y66:Y74" si="21">IF($M66="Non-Canadian",IF(OR($N66="",$N66=0),"-",$N66),"-")</f>
        <v>-</v>
      </c>
      <c r="AB66" s="4"/>
      <c r="AC66" s="4"/>
      <c r="AD66" s="4"/>
    </row>
    <row r="67" spans="1:31" s="5" customFormat="1" ht="15" customHeight="1" x14ac:dyDescent="0.2">
      <c r="A67" s="23" t="s">
        <v>96</v>
      </c>
      <c r="B67" s="126" t="s">
        <v>97</v>
      </c>
      <c r="C67" s="24"/>
      <c r="D67" s="62">
        <v>1</v>
      </c>
      <c r="E67" s="28"/>
      <c r="F67" s="28"/>
      <c r="G67" s="28"/>
      <c r="H67" s="199">
        <f t="shared" si="13"/>
        <v>0</v>
      </c>
      <c r="I67" s="69"/>
      <c r="J67" s="28"/>
      <c r="K67" s="304"/>
      <c r="L67" s="69"/>
      <c r="M67" s="69"/>
      <c r="N67" s="63">
        <f t="shared" si="14"/>
        <v>0</v>
      </c>
      <c r="O67" s="82" t="str">
        <f t="shared" si="15"/>
        <v/>
      </c>
      <c r="P67" s="286"/>
      <c r="Q67" s="287"/>
      <c r="R67" s="224">
        <f t="shared" si="16"/>
        <v>0</v>
      </c>
      <c r="S67" s="82"/>
      <c r="T67" s="94" t="str">
        <f t="shared" si="17"/>
        <v>-</v>
      </c>
      <c r="U67" s="94" t="str">
        <f t="shared" si="18"/>
        <v>-</v>
      </c>
      <c r="V67" s="94" t="str">
        <f t="shared" si="19"/>
        <v>-</v>
      </c>
      <c r="W67" s="66"/>
      <c r="X67" s="94" t="str">
        <f t="shared" si="20"/>
        <v>-</v>
      </c>
      <c r="Y67" s="94" t="str">
        <f t="shared" si="21"/>
        <v>-</v>
      </c>
      <c r="AB67" s="6"/>
      <c r="AC67" s="6"/>
      <c r="AD67" s="6"/>
      <c r="AE67"/>
    </row>
    <row r="68" spans="1:31" s="5" customFormat="1" ht="15" customHeight="1" x14ac:dyDescent="0.2">
      <c r="A68" s="23" t="s">
        <v>98</v>
      </c>
      <c r="B68" s="126" t="s">
        <v>99</v>
      </c>
      <c r="C68" s="24"/>
      <c r="D68" s="62">
        <v>1</v>
      </c>
      <c r="E68" s="28"/>
      <c r="F68" s="28"/>
      <c r="G68" s="28"/>
      <c r="H68" s="199">
        <f t="shared" si="13"/>
        <v>0</v>
      </c>
      <c r="I68" s="69"/>
      <c r="J68" s="28"/>
      <c r="K68" s="304"/>
      <c r="L68" s="69"/>
      <c r="M68" s="69"/>
      <c r="N68" s="63">
        <f t="shared" si="14"/>
        <v>0</v>
      </c>
      <c r="O68" s="82" t="str">
        <f t="shared" si="15"/>
        <v/>
      </c>
      <c r="P68" s="286"/>
      <c r="Q68" s="287"/>
      <c r="R68" s="224">
        <f t="shared" si="16"/>
        <v>0</v>
      </c>
      <c r="S68" s="82"/>
      <c r="T68" s="94" t="str">
        <f t="shared" si="17"/>
        <v>-</v>
      </c>
      <c r="U68" s="94" t="str">
        <f t="shared" si="18"/>
        <v>-</v>
      </c>
      <c r="V68" s="94" t="str">
        <f t="shared" si="19"/>
        <v>-</v>
      </c>
      <c r="W68" s="66"/>
      <c r="X68" s="94" t="str">
        <f t="shared" si="20"/>
        <v>-</v>
      </c>
      <c r="Y68" s="94" t="str">
        <f t="shared" si="21"/>
        <v>-</v>
      </c>
    </row>
    <row r="69" spans="1:31" s="4" customFormat="1" ht="15" customHeight="1" x14ac:dyDescent="0.2">
      <c r="A69" s="23" t="s">
        <v>100</v>
      </c>
      <c r="B69" s="126" t="s">
        <v>101</v>
      </c>
      <c r="C69" s="24"/>
      <c r="D69" s="62">
        <v>1</v>
      </c>
      <c r="E69" s="28"/>
      <c r="F69" s="28"/>
      <c r="G69" s="28"/>
      <c r="H69" s="199">
        <f t="shared" si="13"/>
        <v>0</v>
      </c>
      <c r="I69" s="69"/>
      <c r="J69" s="28"/>
      <c r="K69" s="304"/>
      <c r="L69" s="69"/>
      <c r="M69" s="69"/>
      <c r="N69" s="63">
        <f t="shared" si="14"/>
        <v>0</v>
      </c>
      <c r="O69" s="82" t="str">
        <f t="shared" si="15"/>
        <v/>
      </c>
      <c r="P69" s="286"/>
      <c r="Q69" s="287"/>
      <c r="R69" s="224">
        <f t="shared" si="16"/>
        <v>0</v>
      </c>
      <c r="S69" s="82"/>
      <c r="T69" s="94" t="str">
        <f t="shared" si="17"/>
        <v>-</v>
      </c>
      <c r="U69" s="94" t="str">
        <f t="shared" si="18"/>
        <v>-</v>
      </c>
      <c r="V69" s="94" t="str">
        <f t="shared" si="19"/>
        <v>-</v>
      </c>
      <c r="W69" s="66"/>
      <c r="X69" s="94" t="str">
        <f t="shared" si="20"/>
        <v>-</v>
      </c>
      <c r="Y69" s="94" t="str">
        <f t="shared" si="21"/>
        <v>-</v>
      </c>
      <c r="AB69"/>
      <c r="AC69"/>
      <c r="AD69"/>
      <c r="AE69" s="5"/>
    </row>
    <row r="70" spans="1:31" s="6" customFormat="1" ht="15" customHeight="1" x14ac:dyDescent="0.2">
      <c r="A70" s="23" t="s">
        <v>102</v>
      </c>
      <c r="B70" s="126" t="s">
        <v>103</v>
      </c>
      <c r="C70" s="24"/>
      <c r="D70" s="62">
        <v>1</v>
      </c>
      <c r="E70" s="28"/>
      <c r="F70" s="28"/>
      <c r="G70" s="28"/>
      <c r="H70" s="199">
        <f t="shared" si="13"/>
        <v>0</v>
      </c>
      <c r="I70" s="69"/>
      <c r="J70" s="28"/>
      <c r="K70" s="304"/>
      <c r="L70" s="69"/>
      <c r="M70" s="69"/>
      <c r="N70" s="63">
        <f t="shared" si="14"/>
        <v>0</v>
      </c>
      <c r="O70" s="82" t="str">
        <f t="shared" si="15"/>
        <v/>
      </c>
      <c r="P70" s="286"/>
      <c r="Q70" s="287"/>
      <c r="R70" s="224">
        <f t="shared" si="16"/>
        <v>0</v>
      </c>
      <c r="S70" s="82"/>
      <c r="T70" s="94" t="str">
        <f t="shared" si="17"/>
        <v>-</v>
      </c>
      <c r="U70" s="94" t="str">
        <f t="shared" si="18"/>
        <v>-</v>
      </c>
      <c r="V70" s="94" t="str">
        <f t="shared" si="19"/>
        <v>-</v>
      </c>
      <c r="W70" s="66"/>
      <c r="X70" s="94" t="str">
        <f t="shared" si="20"/>
        <v>-</v>
      </c>
      <c r="Y70" s="94" t="str">
        <f t="shared" si="21"/>
        <v>-</v>
      </c>
      <c r="AB70"/>
      <c r="AC70"/>
      <c r="AD70"/>
      <c r="AE70" s="4"/>
    </row>
    <row r="71" spans="1:31" s="5" customFormat="1" ht="15" customHeight="1" x14ac:dyDescent="0.2">
      <c r="A71" s="23" t="s">
        <v>104</v>
      </c>
      <c r="B71" s="126" t="s">
        <v>105</v>
      </c>
      <c r="C71" s="24"/>
      <c r="D71" s="62">
        <v>1</v>
      </c>
      <c r="E71" s="28"/>
      <c r="F71" s="28"/>
      <c r="G71" s="28"/>
      <c r="H71" s="199">
        <f t="shared" si="13"/>
        <v>0</v>
      </c>
      <c r="I71" s="69"/>
      <c r="J71" s="28"/>
      <c r="K71" s="304"/>
      <c r="L71" s="69"/>
      <c r="M71" s="69"/>
      <c r="N71" s="63">
        <f t="shared" si="14"/>
        <v>0</v>
      </c>
      <c r="O71" s="82" t="str">
        <f t="shared" si="15"/>
        <v/>
      </c>
      <c r="P71" s="286"/>
      <c r="Q71" s="287"/>
      <c r="R71" s="224">
        <f t="shared" si="16"/>
        <v>0</v>
      </c>
      <c r="S71" s="82"/>
      <c r="T71" s="94" t="str">
        <f t="shared" si="17"/>
        <v>-</v>
      </c>
      <c r="U71" s="94" t="str">
        <f t="shared" si="18"/>
        <v>-</v>
      </c>
      <c r="V71" s="94" t="str">
        <f t="shared" si="19"/>
        <v>-</v>
      </c>
      <c r="W71" s="66"/>
      <c r="X71" s="94" t="str">
        <f t="shared" si="20"/>
        <v>-</v>
      </c>
      <c r="Y71" s="94" t="str">
        <f t="shared" si="21"/>
        <v>-</v>
      </c>
      <c r="AE71" s="6"/>
    </row>
    <row r="72" spans="1:31" ht="15" customHeight="1" x14ac:dyDescent="0.2">
      <c r="A72" s="23" t="s">
        <v>106</v>
      </c>
      <c r="B72" s="126" t="s">
        <v>107</v>
      </c>
      <c r="C72" s="24"/>
      <c r="D72" s="62">
        <v>1</v>
      </c>
      <c r="E72" s="28"/>
      <c r="F72" s="28"/>
      <c r="G72" s="28"/>
      <c r="H72" s="199">
        <f t="shared" si="13"/>
        <v>0</v>
      </c>
      <c r="I72" s="69"/>
      <c r="J72" s="28"/>
      <c r="K72" s="304"/>
      <c r="L72" s="69"/>
      <c r="M72" s="69"/>
      <c r="N72" s="63">
        <f t="shared" si="14"/>
        <v>0</v>
      </c>
      <c r="O72" s="82" t="str">
        <f t="shared" si="15"/>
        <v/>
      </c>
      <c r="P72" s="286"/>
      <c r="Q72" s="287"/>
      <c r="R72" s="224">
        <f t="shared" si="16"/>
        <v>0</v>
      </c>
      <c r="T72" s="94" t="str">
        <f t="shared" si="17"/>
        <v>-</v>
      </c>
      <c r="U72" s="94" t="str">
        <f t="shared" si="18"/>
        <v>-</v>
      </c>
      <c r="V72" s="94" t="str">
        <f t="shared" si="19"/>
        <v>-</v>
      </c>
      <c r="X72" s="94" t="str">
        <f t="shared" si="20"/>
        <v>-</v>
      </c>
      <c r="Y72" s="94" t="str">
        <f t="shared" si="21"/>
        <v>-</v>
      </c>
      <c r="AB72" s="4"/>
      <c r="AC72" s="4"/>
      <c r="AD72" s="4"/>
      <c r="AE72" s="5"/>
    </row>
    <row r="73" spans="1:31" ht="15" customHeight="1" x14ac:dyDescent="0.25">
      <c r="A73" s="23" t="s">
        <v>108</v>
      </c>
      <c r="B73" s="126" t="s">
        <v>109</v>
      </c>
      <c r="C73" s="24"/>
      <c r="D73" s="62">
        <v>1</v>
      </c>
      <c r="E73" s="28"/>
      <c r="F73" s="28"/>
      <c r="G73" s="28"/>
      <c r="H73" s="199">
        <f t="shared" si="13"/>
        <v>0</v>
      </c>
      <c r="I73" s="69"/>
      <c r="J73" s="28"/>
      <c r="K73" s="304"/>
      <c r="L73" s="69"/>
      <c r="M73" s="69"/>
      <c r="N73" s="63">
        <f t="shared" si="14"/>
        <v>0</v>
      </c>
      <c r="O73" s="82" t="str">
        <f t="shared" si="15"/>
        <v/>
      </c>
      <c r="P73" s="286"/>
      <c r="Q73" s="287"/>
      <c r="R73" s="224">
        <f t="shared" si="16"/>
        <v>0</v>
      </c>
      <c r="T73" s="94" t="str">
        <f t="shared" si="17"/>
        <v>-</v>
      </c>
      <c r="U73" s="94" t="str">
        <f t="shared" si="18"/>
        <v>-</v>
      </c>
      <c r="V73" s="94" t="str">
        <f t="shared" si="19"/>
        <v>-</v>
      </c>
      <c r="X73" s="94" t="str">
        <f t="shared" si="20"/>
        <v>-</v>
      </c>
      <c r="Y73" s="94" t="str">
        <f t="shared" si="21"/>
        <v>-</v>
      </c>
      <c r="AB73" s="2"/>
      <c r="AC73" s="2"/>
      <c r="AD73" s="2"/>
    </row>
    <row r="74" spans="1:31" s="5" customFormat="1" ht="15" customHeight="1" x14ac:dyDescent="0.2">
      <c r="A74" s="23" t="s">
        <v>110</v>
      </c>
      <c r="B74" s="24" t="s">
        <v>67</v>
      </c>
      <c r="C74" s="24"/>
      <c r="D74" s="62">
        <v>1</v>
      </c>
      <c r="E74" s="28"/>
      <c r="F74" s="28"/>
      <c r="G74" s="28"/>
      <c r="H74" s="199">
        <f t="shared" si="13"/>
        <v>0</v>
      </c>
      <c r="I74" s="69"/>
      <c r="J74" s="28"/>
      <c r="K74" s="304"/>
      <c r="L74" s="69"/>
      <c r="M74" s="69"/>
      <c r="N74" s="63">
        <f t="shared" si="14"/>
        <v>0</v>
      </c>
      <c r="O74" s="82" t="str">
        <f t="shared" si="15"/>
        <v/>
      </c>
      <c r="P74" s="286"/>
      <c r="Q74" s="287"/>
      <c r="R74" s="224">
        <f t="shared" si="16"/>
        <v>0</v>
      </c>
      <c r="S74" s="82"/>
      <c r="T74" s="94" t="str">
        <f t="shared" si="17"/>
        <v>-</v>
      </c>
      <c r="U74" s="94" t="str">
        <f t="shared" si="18"/>
        <v>-</v>
      </c>
      <c r="V74" s="94" t="str">
        <f t="shared" si="19"/>
        <v>-</v>
      </c>
      <c r="W74" s="66"/>
      <c r="X74" s="94" t="str">
        <f t="shared" si="20"/>
        <v>-</v>
      </c>
      <c r="Y74" s="94" t="str">
        <f t="shared" si="21"/>
        <v>-</v>
      </c>
      <c r="AE74"/>
    </row>
    <row r="75" spans="1:31" s="4" customFormat="1" ht="15" customHeight="1" thickBot="1" x14ac:dyDescent="0.25">
      <c r="A75" s="38" t="s">
        <v>15</v>
      </c>
      <c r="B75" s="46" t="s">
        <v>111</v>
      </c>
      <c r="C75" s="407"/>
      <c r="D75" s="408"/>
      <c r="E75" s="408"/>
      <c r="F75" s="408"/>
      <c r="G75" s="408"/>
      <c r="H75" s="408"/>
      <c r="I75" s="408"/>
      <c r="J75" s="408"/>
      <c r="K75" s="408"/>
      <c r="L75" s="408"/>
      <c r="M75" s="391"/>
      <c r="N75" s="35">
        <f>ROUND(SUM(N66:N74),0)</f>
        <v>0</v>
      </c>
      <c r="O75" s="82"/>
      <c r="P75" s="152">
        <f>SUM(P66:P74)</f>
        <v>0</v>
      </c>
      <c r="Q75" s="153">
        <f>SUM(Q66:Q74)</f>
        <v>0</v>
      </c>
      <c r="R75" s="226">
        <f>SUM(R66:R74)</f>
        <v>0</v>
      </c>
      <c r="S75" s="82"/>
      <c r="T75" s="122">
        <f>ROUND(SUM(T66:T74),0)</f>
        <v>0</v>
      </c>
      <c r="U75" s="122">
        <f>ROUND(SUM(U66:U74),0)</f>
        <v>0</v>
      </c>
      <c r="V75" s="122">
        <f>ROUND(SUM(V66:V74),0)</f>
        <v>0</v>
      </c>
      <c r="W75" s="66"/>
      <c r="X75" s="122">
        <f>ROUND(SUM(X66:X74),0)</f>
        <v>0</v>
      </c>
      <c r="Y75" s="122">
        <f>ROUND(SUM(Y66:Y74),0)</f>
        <v>0</v>
      </c>
      <c r="AB75"/>
      <c r="AC75"/>
      <c r="AD75"/>
      <c r="AE75" s="5"/>
    </row>
    <row r="76" spans="1:31" s="2" customFormat="1" ht="19.5" customHeight="1" thickBot="1" x14ac:dyDescent="0.3">
      <c r="A76" s="12"/>
      <c r="B76" s="11"/>
      <c r="C76" s="14"/>
      <c r="D76" s="15"/>
      <c r="E76" s="15"/>
      <c r="F76" s="15"/>
      <c r="G76" s="15"/>
      <c r="H76" s="15"/>
      <c r="I76" s="15"/>
      <c r="J76" s="15"/>
      <c r="K76" s="15"/>
      <c r="L76" s="15"/>
      <c r="M76" s="15"/>
      <c r="N76" s="17"/>
      <c r="O76" s="82"/>
      <c r="P76" s="82"/>
      <c r="Q76" s="82"/>
      <c r="R76" s="82"/>
      <c r="S76" s="82"/>
      <c r="T76" s="5"/>
      <c r="U76" s="4"/>
      <c r="V76" s="4"/>
      <c r="W76" s="66"/>
      <c r="X76" s="4"/>
      <c r="Y76" s="4"/>
      <c r="AB76"/>
      <c r="AC76"/>
      <c r="AD76"/>
      <c r="AE76" s="4"/>
    </row>
    <row r="77" spans="1:31" s="5" customFormat="1" ht="20.100000000000001" customHeight="1" thickBot="1" x14ac:dyDescent="0.3">
      <c r="A77" s="36" t="str">
        <f>"06"</f>
        <v>06</v>
      </c>
      <c r="B77" s="40" t="s">
        <v>112</v>
      </c>
      <c r="C77" s="41"/>
      <c r="D77" s="42"/>
      <c r="E77" s="42"/>
      <c r="F77" s="42"/>
      <c r="G77" s="42"/>
      <c r="H77" s="42"/>
      <c r="I77" s="42"/>
      <c r="J77" s="42"/>
      <c r="K77" s="42"/>
      <c r="L77" s="42"/>
      <c r="M77" s="42"/>
      <c r="N77" s="43"/>
      <c r="O77" s="82"/>
      <c r="P77" s="331" t="s">
        <v>369</v>
      </c>
      <c r="Q77" s="368"/>
      <c r="R77" s="369"/>
      <c r="S77" s="82"/>
      <c r="T77" s="2"/>
      <c r="U77" s="2"/>
      <c r="V77" s="2"/>
      <c r="W77" s="66"/>
      <c r="X77" s="2"/>
      <c r="Y77" s="2"/>
      <c r="AB77"/>
      <c r="AC77"/>
      <c r="AD77"/>
      <c r="AE77" s="2"/>
    </row>
    <row r="78" spans="1:31" ht="15" customHeight="1" x14ac:dyDescent="0.2">
      <c r="A78" s="397" t="s">
        <v>38</v>
      </c>
      <c r="B78" s="400" t="s">
        <v>1</v>
      </c>
      <c r="C78" s="400" t="s">
        <v>70</v>
      </c>
      <c r="D78" s="68" t="s">
        <v>71</v>
      </c>
      <c r="E78" s="405" t="s">
        <v>334</v>
      </c>
      <c r="F78" s="441"/>
      <c r="G78" s="442"/>
      <c r="H78" s="405" t="s">
        <v>335</v>
      </c>
      <c r="I78" s="406"/>
      <c r="J78" s="32" t="s">
        <v>72</v>
      </c>
      <c r="K78" s="32" t="s">
        <v>408</v>
      </c>
      <c r="L78" s="469" t="s">
        <v>405</v>
      </c>
      <c r="M78" s="467" t="s">
        <v>406</v>
      </c>
      <c r="N78" s="420" t="s">
        <v>4</v>
      </c>
      <c r="P78" s="373" t="s">
        <v>368</v>
      </c>
      <c r="Q78" s="371"/>
      <c r="R78" s="372"/>
      <c r="T78" s="437" t="s">
        <v>316</v>
      </c>
      <c r="U78" s="438"/>
      <c r="V78" s="439"/>
      <c r="W78" s="296"/>
      <c r="X78" s="435" t="s">
        <v>317</v>
      </c>
      <c r="Y78" s="436"/>
      <c r="AE78" s="5"/>
    </row>
    <row r="79" spans="1:31" ht="38.1" customHeight="1" x14ac:dyDescent="0.2">
      <c r="A79" s="398"/>
      <c r="B79" s="399"/>
      <c r="C79" s="399"/>
      <c r="D79" s="62" t="s">
        <v>73</v>
      </c>
      <c r="E79" s="33" t="s">
        <v>74</v>
      </c>
      <c r="F79" s="33" t="s">
        <v>75</v>
      </c>
      <c r="G79" s="33" t="s">
        <v>76</v>
      </c>
      <c r="H79" s="198" t="s">
        <v>336</v>
      </c>
      <c r="I79" s="197" t="s">
        <v>371</v>
      </c>
      <c r="J79" s="33" t="s">
        <v>77</v>
      </c>
      <c r="K79" s="303" t="s">
        <v>407</v>
      </c>
      <c r="L79" s="470"/>
      <c r="M79" s="468"/>
      <c r="N79" s="421"/>
      <c r="P79" s="230" t="str">
        <f>$P$12</f>
        <v>-</v>
      </c>
      <c r="Q79" s="149" t="str">
        <f>$P$15</f>
        <v>-</v>
      </c>
      <c r="R79" s="223" t="s">
        <v>347</v>
      </c>
      <c r="T79" s="33" t="s">
        <v>5</v>
      </c>
      <c r="U79" s="33" t="s">
        <v>6</v>
      </c>
      <c r="V79" s="33" t="s">
        <v>7</v>
      </c>
      <c r="X79" s="33" t="s">
        <v>8</v>
      </c>
      <c r="Y79" s="33" t="s">
        <v>9</v>
      </c>
    </row>
    <row r="80" spans="1:31" ht="15" customHeight="1" x14ac:dyDescent="0.2">
      <c r="A80" s="133" t="s">
        <v>113</v>
      </c>
      <c r="B80" s="138" t="s">
        <v>114</v>
      </c>
      <c r="C80" s="24"/>
      <c r="D80" s="62">
        <v>1</v>
      </c>
      <c r="E80" s="28"/>
      <c r="F80" s="28"/>
      <c r="G80" s="28"/>
      <c r="H80" s="199">
        <f t="shared" ref="H80:H85" si="22">SUM(E80:G80)</f>
        <v>0</v>
      </c>
      <c r="I80" s="69"/>
      <c r="J80" s="28"/>
      <c r="K80" s="304"/>
      <c r="L80" s="69"/>
      <c r="M80" s="69"/>
      <c r="N80" s="63">
        <f t="shared" ref="N80:N85" si="23">K80*J80*H80*D80</f>
        <v>0</v>
      </c>
      <c r="O80" s="82" t="str">
        <f t="shared" ref="O80:O85" si="24">IF(H80&lt;&gt;0,IF(I80="","Select duration basis!  ",""),"")&amp;IF(H80&lt;&gt;0,IF(L80="","Allocate cost!  ",""),"")&amp;IF(H80&lt;&gt;0,IF(M80="","Indicate origin!",""),"")</f>
        <v/>
      </c>
      <c r="P80" s="286"/>
      <c r="Q80" s="287"/>
      <c r="R80" s="224">
        <f t="shared" ref="R80:R85" si="25">SUM(P80+Q80)</f>
        <v>0</v>
      </c>
      <c r="T80" s="94" t="str">
        <f t="shared" ref="T80:T85" si="26">IF(L80="Internal",N80,"-")</f>
        <v>-</v>
      </c>
      <c r="U80" s="94" t="str">
        <f t="shared" ref="U80:U85" si="27">IF(L80="Related",N80,"-")</f>
        <v>-</v>
      </c>
      <c r="V80" s="94" t="str">
        <f t="shared" ref="V80:V85" si="28">IF(L80="External",N80,"-")</f>
        <v>-</v>
      </c>
      <c r="X80" s="94" t="str">
        <f t="shared" ref="X80:X85" si="29">IF($M80="Canadian",IF(OR($N80="",$N80=0),"-",$N80),"-")</f>
        <v>-</v>
      </c>
      <c r="Y80" s="94" t="str">
        <f t="shared" ref="Y80:Y85" si="30">IF($M80="Non-Canadian",IF(OR($N80="",$N80=0),"-",$N80),"-")</f>
        <v>-</v>
      </c>
      <c r="AB80" s="5"/>
      <c r="AC80" s="5"/>
      <c r="AD80" s="5"/>
    </row>
    <row r="81" spans="1:31" ht="15" customHeight="1" x14ac:dyDescent="0.2">
      <c r="A81" s="23" t="s">
        <v>115</v>
      </c>
      <c r="B81" s="24" t="s">
        <v>116</v>
      </c>
      <c r="C81" s="24"/>
      <c r="D81" s="62">
        <v>1</v>
      </c>
      <c r="E81" s="28"/>
      <c r="F81" s="28"/>
      <c r="G81" s="28"/>
      <c r="H81" s="199">
        <f t="shared" si="22"/>
        <v>0</v>
      </c>
      <c r="I81" s="69"/>
      <c r="J81" s="28"/>
      <c r="K81" s="304"/>
      <c r="L81" s="69"/>
      <c r="M81" s="69"/>
      <c r="N81" s="63">
        <f t="shared" si="23"/>
        <v>0</v>
      </c>
      <c r="O81" s="82" t="str">
        <f t="shared" si="24"/>
        <v/>
      </c>
      <c r="P81" s="286"/>
      <c r="Q81" s="287"/>
      <c r="R81" s="224">
        <f t="shared" si="25"/>
        <v>0</v>
      </c>
      <c r="T81" s="94" t="str">
        <f t="shared" si="26"/>
        <v>-</v>
      </c>
      <c r="U81" s="94" t="str">
        <f t="shared" si="27"/>
        <v>-</v>
      </c>
      <c r="V81" s="94" t="str">
        <f t="shared" si="28"/>
        <v>-</v>
      </c>
      <c r="X81" s="94" t="str">
        <f t="shared" si="29"/>
        <v>-</v>
      </c>
      <c r="Y81" s="94" t="str">
        <f t="shared" si="30"/>
        <v>-</v>
      </c>
      <c r="AB81" s="5"/>
      <c r="AC81" s="5"/>
      <c r="AD81" s="5"/>
    </row>
    <row r="82" spans="1:31" ht="15" customHeight="1" x14ac:dyDescent="0.25">
      <c r="A82" s="23" t="s">
        <v>117</v>
      </c>
      <c r="B82" s="24" t="s">
        <v>118</v>
      </c>
      <c r="C82" s="24"/>
      <c r="D82" s="62">
        <v>1</v>
      </c>
      <c r="E82" s="28"/>
      <c r="F82" s="28"/>
      <c r="G82" s="28"/>
      <c r="H82" s="199">
        <f t="shared" si="22"/>
        <v>0</v>
      </c>
      <c r="I82" s="69"/>
      <c r="J82" s="28"/>
      <c r="K82" s="304"/>
      <c r="L82" s="69"/>
      <c r="M82" s="69"/>
      <c r="N82" s="63">
        <f t="shared" si="23"/>
        <v>0</v>
      </c>
      <c r="O82" s="82" t="str">
        <f t="shared" si="24"/>
        <v/>
      </c>
      <c r="P82" s="286"/>
      <c r="Q82" s="287"/>
      <c r="R82" s="224">
        <f t="shared" si="25"/>
        <v>0</v>
      </c>
      <c r="T82" s="94" t="str">
        <f t="shared" si="26"/>
        <v>-</v>
      </c>
      <c r="U82" s="94" t="str">
        <f t="shared" si="27"/>
        <v>-</v>
      </c>
      <c r="V82" s="94" t="str">
        <f t="shared" si="28"/>
        <v>-</v>
      </c>
      <c r="X82" s="94" t="str">
        <f t="shared" si="29"/>
        <v>-</v>
      </c>
      <c r="Y82" s="94" t="str">
        <f t="shared" si="30"/>
        <v>-</v>
      </c>
      <c r="AB82" s="2"/>
      <c r="AC82" s="2"/>
      <c r="AD82" s="2"/>
    </row>
    <row r="83" spans="1:31" s="5" customFormat="1" ht="15" customHeight="1" x14ac:dyDescent="0.2">
      <c r="A83" s="37" t="s">
        <v>119</v>
      </c>
      <c r="B83" s="24" t="s">
        <v>120</v>
      </c>
      <c r="C83" s="24"/>
      <c r="D83" s="62">
        <v>1</v>
      </c>
      <c r="E83" s="28"/>
      <c r="F83" s="28"/>
      <c r="G83" s="28"/>
      <c r="H83" s="199">
        <f t="shared" si="22"/>
        <v>0</v>
      </c>
      <c r="I83" s="69"/>
      <c r="J83" s="28"/>
      <c r="K83" s="304"/>
      <c r="L83" s="69"/>
      <c r="M83" s="69"/>
      <c r="N83" s="63">
        <f t="shared" si="23"/>
        <v>0</v>
      </c>
      <c r="O83" s="82" t="str">
        <f t="shared" si="24"/>
        <v/>
      </c>
      <c r="P83" s="286"/>
      <c r="Q83" s="287"/>
      <c r="R83" s="224">
        <f t="shared" si="25"/>
        <v>0</v>
      </c>
      <c r="S83" s="82"/>
      <c r="T83" s="94" t="str">
        <f t="shared" si="26"/>
        <v>-</v>
      </c>
      <c r="U83" s="94" t="str">
        <f t="shared" si="27"/>
        <v>-</v>
      </c>
      <c r="V83" s="94" t="str">
        <f t="shared" si="28"/>
        <v>-</v>
      </c>
      <c r="W83" s="66"/>
      <c r="X83" s="94" t="str">
        <f t="shared" si="29"/>
        <v>-</v>
      </c>
      <c r="Y83" s="94" t="str">
        <f t="shared" si="30"/>
        <v>-</v>
      </c>
      <c r="AB83"/>
      <c r="AC83"/>
      <c r="AD83"/>
      <c r="AE83"/>
    </row>
    <row r="84" spans="1:31" s="5" customFormat="1" ht="15" customHeight="1" x14ac:dyDescent="0.25">
      <c r="A84" s="37" t="s">
        <v>121</v>
      </c>
      <c r="B84" s="24" t="s">
        <v>122</v>
      </c>
      <c r="C84" s="24"/>
      <c r="D84" s="62">
        <v>1</v>
      </c>
      <c r="E84" s="28"/>
      <c r="F84" s="28"/>
      <c r="G84" s="28"/>
      <c r="H84" s="199">
        <f t="shared" si="22"/>
        <v>0</v>
      </c>
      <c r="I84" s="69"/>
      <c r="J84" s="28"/>
      <c r="K84" s="304"/>
      <c r="L84" s="69"/>
      <c r="M84" s="69"/>
      <c r="N84" s="63">
        <f t="shared" si="23"/>
        <v>0</v>
      </c>
      <c r="O84" s="82" t="str">
        <f t="shared" si="24"/>
        <v/>
      </c>
      <c r="P84" s="286"/>
      <c r="Q84" s="287"/>
      <c r="R84" s="224">
        <f t="shared" si="25"/>
        <v>0</v>
      </c>
      <c r="S84" s="82"/>
      <c r="T84" s="94" t="str">
        <f t="shared" si="26"/>
        <v>-</v>
      </c>
      <c r="U84" s="94" t="str">
        <f t="shared" si="27"/>
        <v>-</v>
      </c>
      <c r="V84" s="94" t="str">
        <f t="shared" si="28"/>
        <v>-</v>
      </c>
      <c r="W84" s="66"/>
      <c r="X84" s="94" t="str">
        <f t="shared" si="29"/>
        <v>-</v>
      </c>
      <c r="Y84" s="94" t="str">
        <f t="shared" si="30"/>
        <v>-</v>
      </c>
      <c r="AB84" s="2"/>
      <c r="AC84" s="2"/>
      <c r="AD84" s="2"/>
    </row>
    <row r="85" spans="1:31" s="2" customFormat="1" ht="15" customHeight="1" x14ac:dyDescent="0.25">
      <c r="A85" s="37" t="s">
        <v>123</v>
      </c>
      <c r="B85" s="24" t="s">
        <v>67</v>
      </c>
      <c r="C85" s="24"/>
      <c r="D85" s="62">
        <v>1</v>
      </c>
      <c r="E85" s="28"/>
      <c r="F85" s="28"/>
      <c r="G85" s="28"/>
      <c r="H85" s="199">
        <f t="shared" si="22"/>
        <v>0</v>
      </c>
      <c r="I85" s="69"/>
      <c r="J85" s="28"/>
      <c r="K85" s="304"/>
      <c r="L85" s="69"/>
      <c r="M85" s="69"/>
      <c r="N85" s="63">
        <f t="shared" si="23"/>
        <v>0</v>
      </c>
      <c r="O85" s="82" t="str">
        <f t="shared" si="24"/>
        <v/>
      </c>
      <c r="P85" s="286"/>
      <c r="Q85" s="287"/>
      <c r="R85" s="224">
        <f t="shared" si="25"/>
        <v>0</v>
      </c>
      <c r="S85" s="82"/>
      <c r="T85" s="94" t="str">
        <f t="shared" si="26"/>
        <v>-</v>
      </c>
      <c r="U85" s="94" t="str">
        <f t="shared" si="27"/>
        <v>-</v>
      </c>
      <c r="V85" s="94" t="str">
        <f t="shared" si="28"/>
        <v>-</v>
      </c>
      <c r="W85" s="66"/>
      <c r="X85" s="94" t="str">
        <f t="shared" si="29"/>
        <v>-</v>
      </c>
      <c r="Y85" s="94" t="str">
        <f t="shared" si="30"/>
        <v>-</v>
      </c>
      <c r="AB85"/>
      <c r="AC85"/>
      <c r="AD85"/>
      <c r="AE85" s="5"/>
    </row>
    <row r="86" spans="1:31" ht="15" customHeight="1" thickBot="1" x14ac:dyDescent="0.3">
      <c r="A86" s="38" t="s">
        <v>16</v>
      </c>
      <c r="B86" s="39" t="s">
        <v>124</v>
      </c>
      <c r="C86" s="407"/>
      <c r="D86" s="408"/>
      <c r="E86" s="408"/>
      <c r="F86" s="408"/>
      <c r="G86" s="408"/>
      <c r="H86" s="408"/>
      <c r="I86" s="408"/>
      <c r="J86" s="408"/>
      <c r="K86" s="408"/>
      <c r="L86" s="408"/>
      <c r="M86" s="391"/>
      <c r="N86" s="35">
        <f>ROUND(SUM(N80:N85),0)</f>
        <v>0</v>
      </c>
      <c r="P86" s="152">
        <f>SUM(P80:P85)</f>
        <v>0</v>
      </c>
      <c r="Q86" s="153">
        <f>SUM(Q80:Q85)</f>
        <v>0</v>
      </c>
      <c r="R86" s="226">
        <f>SUM(R80:R85)</f>
        <v>0</v>
      </c>
      <c r="T86" s="123">
        <f>ROUND(SUM(T80:T85),0)</f>
        <v>0</v>
      </c>
      <c r="U86" s="123">
        <f>ROUND(SUM(U80:U85),0)</f>
        <v>0</v>
      </c>
      <c r="V86" s="123">
        <f>ROUND(SUM(V80:V85),0)</f>
        <v>0</v>
      </c>
      <c r="X86" s="123">
        <f>ROUND(SUM(X80:X85),0)</f>
        <v>0</v>
      </c>
      <c r="Y86" s="123">
        <f>ROUND(SUM(Y80:Y85),0)</f>
        <v>0</v>
      </c>
      <c r="AE86" s="2"/>
    </row>
    <row r="87" spans="1:31" s="2" customFormat="1" ht="19.5" customHeight="1" thickBot="1" x14ac:dyDescent="0.3">
      <c r="A87" s="4"/>
      <c r="B87" s="4"/>
      <c r="C87" s="4"/>
      <c r="D87" s="3"/>
      <c r="E87" s="3"/>
      <c r="F87" s="3"/>
      <c r="G87" s="3"/>
      <c r="H87" s="3"/>
      <c r="I87" s="3"/>
      <c r="J87" s="3"/>
      <c r="K87" s="3"/>
      <c r="L87" s="3"/>
      <c r="M87" s="3"/>
      <c r="N87" s="10"/>
      <c r="O87" s="82"/>
      <c r="P87" s="82"/>
      <c r="Q87" s="82"/>
      <c r="R87" s="82"/>
      <c r="S87" s="82"/>
      <c r="T87"/>
      <c r="U87"/>
      <c r="V87"/>
      <c r="W87" s="66"/>
      <c r="X87"/>
      <c r="Y87"/>
      <c r="AB87"/>
      <c r="AC87"/>
      <c r="AD87"/>
      <c r="AE87"/>
    </row>
    <row r="88" spans="1:31" ht="20.100000000000001" customHeight="1" thickBot="1" x14ac:dyDescent="0.3">
      <c r="A88" s="36" t="str">
        <f>"07"</f>
        <v>07</v>
      </c>
      <c r="B88" s="40" t="s">
        <v>309</v>
      </c>
      <c r="C88" s="41"/>
      <c r="D88" s="42"/>
      <c r="E88" s="42"/>
      <c r="F88" s="42"/>
      <c r="G88" s="42"/>
      <c r="H88" s="42"/>
      <c r="I88" s="42"/>
      <c r="J88" s="42"/>
      <c r="K88" s="42"/>
      <c r="L88" s="42"/>
      <c r="M88" s="42"/>
      <c r="N88" s="43"/>
      <c r="P88" s="331" t="s">
        <v>369</v>
      </c>
      <c r="Q88" s="368"/>
      <c r="R88" s="369"/>
      <c r="T88" s="2"/>
      <c r="U88" s="2"/>
      <c r="V88" s="2"/>
      <c r="X88" s="2"/>
      <c r="Y88" s="2"/>
      <c r="AE88" s="2"/>
    </row>
    <row r="89" spans="1:31" ht="15" customHeight="1" x14ac:dyDescent="0.2">
      <c r="A89" s="397" t="s">
        <v>38</v>
      </c>
      <c r="B89" s="400" t="s">
        <v>1</v>
      </c>
      <c r="C89" s="400" t="s">
        <v>70</v>
      </c>
      <c r="D89" s="68" t="s">
        <v>71</v>
      </c>
      <c r="E89" s="405" t="s">
        <v>334</v>
      </c>
      <c r="F89" s="441"/>
      <c r="G89" s="442"/>
      <c r="H89" s="405" t="s">
        <v>335</v>
      </c>
      <c r="I89" s="406"/>
      <c r="J89" s="32" t="s">
        <v>72</v>
      </c>
      <c r="K89" s="32" t="s">
        <v>408</v>
      </c>
      <c r="L89" s="469" t="s">
        <v>405</v>
      </c>
      <c r="M89" s="467" t="s">
        <v>406</v>
      </c>
      <c r="N89" s="420" t="s">
        <v>4</v>
      </c>
      <c r="P89" s="373" t="s">
        <v>368</v>
      </c>
      <c r="Q89" s="371"/>
      <c r="R89" s="372"/>
      <c r="T89" s="437" t="s">
        <v>316</v>
      </c>
      <c r="U89" s="438"/>
      <c r="V89" s="439"/>
      <c r="W89" s="296"/>
      <c r="X89" s="435" t="s">
        <v>317</v>
      </c>
      <c r="Y89" s="436"/>
    </row>
    <row r="90" spans="1:31" ht="38.1" customHeight="1" x14ac:dyDescent="0.2">
      <c r="A90" s="398"/>
      <c r="B90" s="399"/>
      <c r="C90" s="399"/>
      <c r="D90" s="62" t="s">
        <v>73</v>
      </c>
      <c r="E90" s="33" t="s">
        <v>74</v>
      </c>
      <c r="F90" s="33" t="s">
        <v>75</v>
      </c>
      <c r="G90" s="33" t="s">
        <v>76</v>
      </c>
      <c r="H90" s="198" t="s">
        <v>336</v>
      </c>
      <c r="I90" s="197" t="s">
        <v>371</v>
      </c>
      <c r="J90" s="33" t="s">
        <v>77</v>
      </c>
      <c r="K90" s="303" t="s">
        <v>407</v>
      </c>
      <c r="L90" s="470"/>
      <c r="M90" s="468"/>
      <c r="N90" s="421"/>
      <c r="P90" s="230" t="str">
        <f>$P$12</f>
        <v>-</v>
      </c>
      <c r="Q90" s="149" t="str">
        <f>$P$15</f>
        <v>-</v>
      </c>
      <c r="R90" s="223" t="s">
        <v>347</v>
      </c>
      <c r="T90" s="33" t="s">
        <v>5</v>
      </c>
      <c r="U90" s="33" t="s">
        <v>6</v>
      </c>
      <c r="V90" s="33" t="s">
        <v>7</v>
      </c>
      <c r="X90" s="33" t="s">
        <v>8</v>
      </c>
      <c r="Y90" s="33" t="s">
        <v>9</v>
      </c>
    </row>
    <row r="91" spans="1:31" ht="15" customHeight="1" x14ac:dyDescent="0.2">
      <c r="A91" s="133" t="s">
        <v>126</v>
      </c>
      <c r="B91" s="138" t="s">
        <v>127</v>
      </c>
      <c r="C91" s="24"/>
      <c r="D91" s="62">
        <v>1</v>
      </c>
      <c r="E91" s="28"/>
      <c r="F91" s="28"/>
      <c r="G91" s="28"/>
      <c r="H91" s="199">
        <f t="shared" ref="H91:H98" si="31">SUM(E91:G91)</f>
        <v>0</v>
      </c>
      <c r="I91" s="69"/>
      <c r="J91" s="28"/>
      <c r="K91" s="304"/>
      <c r="L91" s="69"/>
      <c r="M91" s="69"/>
      <c r="N91" s="63">
        <f t="shared" ref="N91:N98" si="32">K91*J91*H91*D91</f>
        <v>0</v>
      </c>
      <c r="O91" s="82" t="str">
        <f t="shared" ref="O91:O98" si="33">IF(H91&lt;&gt;0,IF(I91="","Select duration basis!  ",""),"")&amp;IF(H91&lt;&gt;0,IF(L91="","Allocate cost!  ",""),"")&amp;IF(H91&lt;&gt;0,IF(M91="","Indicate origin!",""),"")</f>
        <v/>
      </c>
      <c r="P91" s="286"/>
      <c r="Q91" s="287"/>
      <c r="R91" s="224">
        <f t="shared" ref="R91:R98" si="34">SUM(P91+Q91)</f>
        <v>0</v>
      </c>
      <c r="T91" s="94" t="str">
        <f t="shared" ref="T91:T98" si="35">IF(L91="Internal",N91,"-")</f>
        <v>-</v>
      </c>
      <c r="U91" s="94" t="str">
        <f t="shared" ref="U91:U98" si="36">IF(L91="Related",N91,"-")</f>
        <v>-</v>
      </c>
      <c r="V91" s="94" t="str">
        <f t="shared" ref="V91:V98" si="37">IF(L91="External",N91,"-")</f>
        <v>-</v>
      </c>
      <c r="X91" s="94" t="str">
        <f t="shared" ref="X91:X98" si="38">IF($M91="Canadian",IF(OR($N91="",$N91=0),"-",$N91),"-")</f>
        <v>-</v>
      </c>
      <c r="Y91" s="94" t="str">
        <f t="shared" ref="Y91:Y98" si="39">IF($M91="Non-Canadian",IF(OR($N91="",$N91=0),"-",$N91),"-")</f>
        <v>-</v>
      </c>
      <c r="AB91" s="4"/>
      <c r="AC91" s="4"/>
      <c r="AD91" s="4"/>
    </row>
    <row r="92" spans="1:31" ht="15" customHeight="1" x14ac:dyDescent="0.2">
      <c r="A92" s="23" t="s">
        <v>128</v>
      </c>
      <c r="B92" s="24" t="s">
        <v>129</v>
      </c>
      <c r="C92" s="24"/>
      <c r="D92" s="62">
        <v>1</v>
      </c>
      <c r="E92" s="28"/>
      <c r="F92" s="28"/>
      <c r="G92" s="28"/>
      <c r="H92" s="199">
        <f t="shared" si="31"/>
        <v>0</v>
      </c>
      <c r="I92" s="69"/>
      <c r="J92" s="28"/>
      <c r="K92" s="304"/>
      <c r="L92" s="69"/>
      <c r="M92" s="69"/>
      <c r="N92" s="63">
        <f t="shared" si="32"/>
        <v>0</v>
      </c>
      <c r="O92" s="82" t="str">
        <f t="shared" si="33"/>
        <v/>
      </c>
      <c r="P92" s="286"/>
      <c r="Q92" s="287"/>
      <c r="R92" s="224">
        <f t="shared" si="34"/>
        <v>0</v>
      </c>
      <c r="T92" s="94" t="str">
        <f t="shared" si="35"/>
        <v>-</v>
      </c>
      <c r="U92" s="94" t="str">
        <f t="shared" si="36"/>
        <v>-</v>
      </c>
      <c r="V92" s="94" t="str">
        <f t="shared" si="37"/>
        <v>-</v>
      </c>
      <c r="X92" s="94" t="str">
        <f t="shared" si="38"/>
        <v>-</v>
      </c>
      <c r="Y92" s="94" t="str">
        <f t="shared" si="39"/>
        <v>-</v>
      </c>
      <c r="AB92" s="6"/>
      <c r="AC92" s="6"/>
      <c r="AD92" s="6"/>
    </row>
    <row r="93" spans="1:31" ht="15" customHeight="1" x14ac:dyDescent="0.2">
      <c r="A93" s="23" t="s">
        <v>130</v>
      </c>
      <c r="B93" s="24" t="s">
        <v>131</v>
      </c>
      <c r="C93" s="24"/>
      <c r="D93" s="62">
        <v>1</v>
      </c>
      <c r="E93" s="28"/>
      <c r="F93" s="28"/>
      <c r="G93" s="28"/>
      <c r="H93" s="199">
        <f t="shared" si="31"/>
        <v>0</v>
      </c>
      <c r="I93" s="69"/>
      <c r="J93" s="28"/>
      <c r="K93" s="304"/>
      <c r="L93" s="69"/>
      <c r="M93" s="69"/>
      <c r="N93" s="63">
        <f t="shared" si="32"/>
        <v>0</v>
      </c>
      <c r="O93" s="82" t="str">
        <f t="shared" si="33"/>
        <v/>
      </c>
      <c r="P93" s="286"/>
      <c r="Q93" s="287"/>
      <c r="R93" s="224">
        <f t="shared" si="34"/>
        <v>0</v>
      </c>
      <c r="T93" s="94" t="str">
        <f t="shared" si="35"/>
        <v>-</v>
      </c>
      <c r="U93" s="94" t="str">
        <f t="shared" si="36"/>
        <v>-</v>
      </c>
      <c r="V93" s="94" t="str">
        <f t="shared" si="37"/>
        <v>-</v>
      </c>
      <c r="X93" s="94" t="str">
        <f t="shared" si="38"/>
        <v>-</v>
      </c>
      <c r="Y93" s="94" t="str">
        <f t="shared" si="39"/>
        <v>-</v>
      </c>
    </row>
    <row r="94" spans="1:31" s="4" customFormat="1" ht="15" customHeight="1" x14ac:dyDescent="0.2">
      <c r="A94" s="23" t="s">
        <v>132</v>
      </c>
      <c r="B94" s="24" t="s">
        <v>133</v>
      </c>
      <c r="C94" s="24"/>
      <c r="D94" s="62">
        <v>1</v>
      </c>
      <c r="E94" s="28"/>
      <c r="F94" s="28"/>
      <c r="G94" s="28"/>
      <c r="H94" s="199">
        <f t="shared" si="31"/>
        <v>0</v>
      </c>
      <c r="I94" s="69"/>
      <c r="J94" s="28"/>
      <c r="K94" s="304"/>
      <c r="L94" s="69"/>
      <c r="M94" s="69"/>
      <c r="N94" s="63">
        <f t="shared" si="32"/>
        <v>0</v>
      </c>
      <c r="O94" s="82" t="str">
        <f t="shared" si="33"/>
        <v/>
      </c>
      <c r="P94" s="286"/>
      <c r="Q94" s="287"/>
      <c r="R94" s="224">
        <f t="shared" si="34"/>
        <v>0</v>
      </c>
      <c r="S94" s="82"/>
      <c r="T94" s="94" t="str">
        <f t="shared" si="35"/>
        <v>-</v>
      </c>
      <c r="U94" s="94" t="str">
        <f t="shared" si="36"/>
        <v>-</v>
      </c>
      <c r="V94" s="94" t="str">
        <f t="shared" si="37"/>
        <v>-</v>
      </c>
      <c r="W94" s="66"/>
      <c r="X94" s="94" t="str">
        <f t="shared" si="38"/>
        <v>-</v>
      </c>
      <c r="Y94" s="94" t="str">
        <f t="shared" si="39"/>
        <v>-</v>
      </c>
      <c r="AB94"/>
      <c r="AC94"/>
      <c r="AD94"/>
      <c r="AE94"/>
    </row>
    <row r="95" spans="1:31" s="6" customFormat="1" ht="15" customHeight="1" x14ac:dyDescent="0.25">
      <c r="A95" s="23" t="s">
        <v>134</v>
      </c>
      <c r="B95" s="24" t="s">
        <v>135</v>
      </c>
      <c r="C95" s="24"/>
      <c r="D95" s="62">
        <v>1</v>
      </c>
      <c r="E95" s="28"/>
      <c r="F95" s="28"/>
      <c r="G95" s="28"/>
      <c r="H95" s="199">
        <f t="shared" si="31"/>
        <v>0</v>
      </c>
      <c r="I95" s="69"/>
      <c r="J95" s="28"/>
      <c r="K95" s="304"/>
      <c r="L95" s="69"/>
      <c r="M95" s="69"/>
      <c r="N95" s="63">
        <f t="shared" si="32"/>
        <v>0</v>
      </c>
      <c r="O95" s="82" t="str">
        <f t="shared" si="33"/>
        <v/>
      </c>
      <c r="P95" s="286"/>
      <c r="Q95" s="287"/>
      <c r="R95" s="224">
        <f t="shared" si="34"/>
        <v>0</v>
      </c>
      <c r="S95" s="82"/>
      <c r="T95" s="94" t="str">
        <f t="shared" si="35"/>
        <v>-</v>
      </c>
      <c r="U95" s="94" t="str">
        <f t="shared" si="36"/>
        <v>-</v>
      </c>
      <c r="V95" s="94" t="str">
        <f t="shared" si="37"/>
        <v>-</v>
      </c>
      <c r="W95" s="66"/>
      <c r="X95" s="94" t="str">
        <f t="shared" si="38"/>
        <v>-</v>
      </c>
      <c r="Y95" s="94" t="str">
        <f t="shared" si="39"/>
        <v>-</v>
      </c>
      <c r="AB95" s="2"/>
      <c r="AC95" s="2"/>
      <c r="AD95" s="2"/>
      <c r="AE95" s="4"/>
    </row>
    <row r="96" spans="1:31" ht="15" customHeight="1" x14ac:dyDescent="0.2">
      <c r="A96" s="23" t="s">
        <v>136</v>
      </c>
      <c r="B96" s="24" t="s">
        <v>327</v>
      </c>
      <c r="C96" s="24"/>
      <c r="D96" s="62">
        <v>1</v>
      </c>
      <c r="E96" s="28"/>
      <c r="F96" s="28"/>
      <c r="G96" s="28"/>
      <c r="H96" s="199">
        <f t="shared" si="31"/>
        <v>0</v>
      </c>
      <c r="I96" s="69"/>
      <c r="J96" s="28"/>
      <c r="K96" s="304"/>
      <c r="L96" s="69"/>
      <c r="M96" s="69"/>
      <c r="N96" s="63">
        <f t="shared" si="32"/>
        <v>0</v>
      </c>
      <c r="O96" s="82" t="str">
        <f t="shared" si="33"/>
        <v/>
      </c>
      <c r="P96" s="286"/>
      <c r="Q96" s="287"/>
      <c r="R96" s="224">
        <f t="shared" si="34"/>
        <v>0</v>
      </c>
      <c r="T96" s="94" t="str">
        <f t="shared" si="35"/>
        <v>-</v>
      </c>
      <c r="U96" s="94" t="str">
        <f t="shared" si="36"/>
        <v>-</v>
      </c>
      <c r="V96" s="94" t="str">
        <f t="shared" si="37"/>
        <v>-</v>
      </c>
      <c r="X96" s="94" t="str">
        <f t="shared" si="38"/>
        <v>-</v>
      </c>
      <c r="Y96" s="94" t="str">
        <f t="shared" si="39"/>
        <v>-</v>
      </c>
      <c r="AE96" s="6"/>
    </row>
    <row r="97" spans="1:31" ht="15" customHeight="1" x14ac:dyDescent="0.25">
      <c r="A97" s="23" t="s">
        <v>137</v>
      </c>
      <c r="B97" s="24" t="s">
        <v>138</v>
      </c>
      <c r="C97" s="24"/>
      <c r="D97" s="62">
        <v>1</v>
      </c>
      <c r="E97" s="28"/>
      <c r="F97" s="28"/>
      <c r="G97" s="28"/>
      <c r="H97" s="199">
        <f t="shared" si="31"/>
        <v>0</v>
      </c>
      <c r="I97" s="69"/>
      <c r="J97" s="28"/>
      <c r="K97" s="304"/>
      <c r="L97" s="69"/>
      <c r="M97" s="69"/>
      <c r="N97" s="63">
        <f t="shared" si="32"/>
        <v>0</v>
      </c>
      <c r="O97" s="82" t="str">
        <f t="shared" si="33"/>
        <v/>
      </c>
      <c r="P97" s="286"/>
      <c r="Q97" s="287"/>
      <c r="R97" s="224">
        <f t="shared" si="34"/>
        <v>0</v>
      </c>
      <c r="T97" s="94" t="str">
        <f t="shared" si="35"/>
        <v>-</v>
      </c>
      <c r="U97" s="94" t="str">
        <f t="shared" si="36"/>
        <v>-</v>
      </c>
      <c r="V97" s="94" t="str">
        <f t="shared" si="37"/>
        <v>-</v>
      </c>
      <c r="X97" s="94" t="str">
        <f t="shared" si="38"/>
        <v>-</v>
      </c>
      <c r="Y97" s="94" t="str">
        <f t="shared" si="39"/>
        <v>-</v>
      </c>
      <c r="AB97" s="2"/>
      <c r="AC97" s="2"/>
      <c r="AD97" s="2"/>
    </row>
    <row r="98" spans="1:31" s="2" customFormat="1" ht="15" customHeight="1" x14ac:dyDescent="0.25">
      <c r="A98" s="23" t="s">
        <v>139</v>
      </c>
      <c r="B98" s="24" t="s">
        <v>67</v>
      </c>
      <c r="C98" s="24"/>
      <c r="D98" s="62">
        <v>1</v>
      </c>
      <c r="E98" s="28"/>
      <c r="F98" s="28"/>
      <c r="G98" s="28"/>
      <c r="H98" s="199">
        <f t="shared" si="31"/>
        <v>0</v>
      </c>
      <c r="I98" s="69"/>
      <c r="J98" s="28"/>
      <c r="K98" s="304"/>
      <c r="L98" s="69"/>
      <c r="M98" s="69"/>
      <c r="N98" s="63">
        <f t="shared" si="32"/>
        <v>0</v>
      </c>
      <c r="O98" s="82" t="str">
        <f t="shared" si="33"/>
        <v/>
      </c>
      <c r="P98" s="286"/>
      <c r="Q98" s="287"/>
      <c r="R98" s="224">
        <f t="shared" si="34"/>
        <v>0</v>
      </c>
      <c r="S98" s="82"/>
      <c r="T98" s="94" t="str">
        <f t="shared" si="35"/>
        <v>-</v>
      </c>
      <c r="U98" s="94" t="str">
        <f t="shared" si="36"/>
        <v>-</v>
      </c>
      <c r="V98" s="94" t="str">
        <f t="shared" si="37"/>
        <v>-</v>
      </c>
      <c r="W98" s="66"/>
      <c r="X98" s="94" t="str">
        <f t="shared" si="38"/>
        <v>-</v>
      </c>
      <c r="Y98" s="94" t="str">
        <f t="shared" si="39"/>
        <v>-</v>
      </c>
      <c r="AB98"/>
      <c r="AC98"/>
      <c r="AD98"/>
      <c r="AE98"/>
    </row>
    <row r="99" spans="1:31" ht="15" customHeight="1" thickBot="1" x14ac:dyDescent="0.3">
      <c r="A99" s="38" t="s">
        <v>17</v>
      </c>
      <c r="B99" s="39" t="s">
        <v>310</v>
      </c>
      <c r="C99" s="407"/>
      <c r="D99" s="408"/>
      <c r="E99" s="408"/>
      <c r="F99" s="408"/>
      <c r="G99" s="408"/>
      <c r="H99" s="408"/>
      <c r="I99" s="408"/>
      <c r="J99" s="408"/>
      <c r="K99" s="408"/>
      <c r="L99" s="408"/>
      <c r="M99" s="391"/>
      <c r="N99" s="35">
        <f>ROUND(SUM(N91:N98),0)</f>
        <v>0</v>
      </c>
      <c r="P99" s="152">
        <f>SUM(P91:P98)</f>
        <v>0</v>
      </c>
      <c r="Q99" s="153">
        <f>SUM(Q91:Q98)</f>
        <v>0</v>
      </c>
      <c r="R99" s="226">
        <f>SUM(R91:R98)</f>
        <v>0</v>
      </c>
      <c r="T99" s="123">
        <f>ROUND(SUM(T91:T98),0)</f>
        <v>0</v>
      </c>
      <c r="U99" s="123">
        <f>ROUND(SUM(U91:U98),0)</f>
        <v>0</v>
      </c>
      <c r="V99" s="123">
        <f>ROUND(SUM(V91:V98),0)</f>
        <v>0</v>
      </c>
      <c r="X99" s="123">
        <f>ROUND(SUM(X91:X98),0)</f>
        <v>0</v>
      </c>
      <c r="Y99" s="123">
        <f>ROUND(SUM(Y91:Y98),0)</f>
        <v>0</v>
      </c>
      <c r="AE99" s="2"/>
    </row>
    <row r="100" spans="1:31" s="2" customFormat="1" ht="19.5" customHeight="1" thickBot="1" x14ac:dyDescent="0.3">
      <c r="A100" s="12"/>
      <c r="B100" s="11"/>
      <c r="C100" s="8"/>
      <c r="D100"/>
      <c r="E100" s="1"/>
      <c r="F100"/>
      <c r="G100"/>
      <c r="H100" s="8"/>
      <c r="I100" s="8"/>
      <c r="J100"/>
      <c r="K100"/>
      <c r="L100"/>
      <c r="M100"/>
      <c r="N100"/>
      <c r="O100" s="82"/>
      <c r="P100" s="82"/>
      <c r="Q100" s="82"/>
      <c r="R100" s="82"/>
      <c r="S100" s="82"/>
      <c r="T100"/>
      <c r="U100"/>
      <c r="V100"/>
      <c r="W100" s="67"/>
      <c r="X100"/>
      <c r="Y100"/>
      <c r="AB100"/>
      <c r="AC100"/>
      <c r="AD100"/>
      <c r="AE100"/>
    </row>
    <row r="101" spans="1:31" ht="20.100000000000001" customHeight="1" thickBot="1" x14ac:dyDescent="0.3">
      <c r="A101" s="36" t="s">
        <v>18</v>
      </c>
      <c r="B101" s="40" t="s">
        <v>140</v>
      </c>
      <c r="C101" s="41"/>
      <c r="D101" s="42"/>
      <c r="E101" s="42"/>
      <c r="F101" s="42"/>
      <c r="G101" s="42"/>
      <c r="H101" s="42"/>
      <c r="I101" s="42"/>
      <c r="J101" s="42"/>
      <c r="K101" s="42"/>
      <c r="L101" s="42"/>
      <c r="M101" s="42"/>
      <c r="N101" s="43"/>
      <c r="P101" s="331" t="s">
        <v>369</v>
      </c>
      <c r="Q101" s="368"/>
      <c r="R101" s="369"/>
      <c r="T101" s="2"/>
      <c r="U101" s="2"/>
      <c r="V101" s="2"/>
      <c r="X101" s="2"/>
      <c r="Y101" s="2"/>
      <c r="AB101" s="6"/>
      <c r="AC101" s="6"/>
      <c r="AD101" s="6"/>
      <c r="AE101" s="2"/>
    </row>
    <row r="102" spans="1:31" ht="15" customHeight="1" x14ac:dyDescent="0.2">
      <c r="A102" s="397" t="s">
        <v>38</v>
      </c>
      <c r="B102" s="400" t="s">
        <v>1</v>
      </c>
      <c r="C102" s="400" t="s">
        <v>70</v>
      </c>
      <c r="D102" s="68" t="s">
        <v>71</v>
      </c>
      <c r="E102" s="405" t="s">
        <v>334</v>
      </c>
      <c r="F102" s="441"/>
      <c r="G102" s="442"/>
      <c r="H102" s="405" t="s">
        <v>335</v>
      </c>
      <c r="I102" s="406"/>
      <c r="J102" s="32" t="s">
        <v>72</v>
      </c>
      <c r="K102" s="32" t="s">
        <v>408</v>
      </c>
      <c r="L102" s="469" t="s">
        <v>405</v>
      </c>
      <c r="M102" s="467" t="s">
        <v>406</v>
      </c>
      <c r="N102" s="420" t="s">
        <v>4</v>
      </c>
      <c r="O102" s="446"/>
      <c r="P102" s="373" t="s">
        <v>368</v>
      </c>
      <c r="Q102" s="371"/>
      <c r="R102" s="372"/>
      <c r="T102" s="437" t="s">
        <v>316</v>
      </c>
      <c r="U102" s="438"/>
      <c r="V102" s="439"/>
      <c r="W102" s="296"/>
      <c r="X102" s="435" t="s">
        <v>317</v>
      </c>
      <c r="Y102" s="436"/>
    </row>
    <row r="103" spans="1:31" ht="38.1" customHeight="1" x14ac:dyDescent="0.2">
      <c r="A103" s="398"/>
      <c r="B103" s="399"/>
      <c r="C103" s="399"/>
      <c r="D103" s="62" t="s">
        <v>73</v>
      </c>
      <c r="E103" s="33" t="s">
        <v>74</v>
      </c>
      <c r="F103" s="33" t="s">
        <v>75</v>
      </c>
      <c r="G103" s="33" t="s">
        <v>76</v>
      </c>
      <c r="H103" s="198" t="s">
        <v>336</v>
      </c>
      <c r="I103" s="197" t="s">
        <v>371</v>
      </c>
      <c r="J103" s="33" t="s">
        <v>77</v>
      </c>
      <c r="K103" s="303" t="s">
        <v>407</v>
      </c>
      <c r="L103" s="470"/>
      <c r="M103" s="468"/>
      <c r="N103" s="421"/>
      <c r="O103" s="446"/>
      <c r="P103" s="230" t="str">
        <f>$P$12</f>
        <v>-</v>
      </c>
      <c r="Q103" s="149" t="str">
        <f>$P$15</f>
        <v>-</v>
      </c>
      <c r="R103" s="223" t="s">
        <v>347</v>
      </c>
      <c r="T103" s="33" t="s">
        <v>5</v>
      </c>
      <c r="U103" s="33" t="s">
        <v>6</v>
      </c>
      <c r="V103" s="33" t="s">
        <v>7</v>
      </c>
      <c r="X103" s="33" t="s">
        <v>8</v>
      </c>
      <c r="Y103" s="33" t="s">
        <v>9</v>
      </c>
      <c r="AB103" s="5"/>
      <c r="AC103" s="5"/>
      <c r="AD103" s="5"/>
    </row>
    <row r="104" spans="1:31" s="6" customFormat="1" ht="15" customHeight="1" x14ac:dyDescent="0.2">
      <c r="A104" s="23" t="s">
        <v>141</v>
      </c>
      <c r="B104" s="126" t="s">
        <v>304</v>
      </c>
      <c r="C104" s="24"/>
      <c r="D104" s="62">
        <v>1</v>
      </c>
      <c r="E104" s="28"/>
      <c r="F104" s="28"/>
      <c r="G104" s="28"/>
      <c r="H104" s="199">
        <f t="shared" ref="H104:H106" si="40">SUM(E104:G104)</f>
        <v>0</v>
      </c>
      <c r="I104" s="69"/>
      <c r="J104" s="28"/>
      <c r="K104" s="304"/>
      <c r="L104" s="69"/>
      <c r="M104" s="69"/>
      <c r="N104" s="63">
        <f t="shared" ref="N104:N106" si="41">K104*J104*H104*D104</f>
        <v>0</v>
      </c>
      <c r="O104" s="82" t="str">
        <f t="shared" ref="O104:O106" si="42">IF(H104&lt;&gt;0,IF(I104="","Select duration basis!  ",""),"")&amp;IF(H104&lt;&gt;0,IF(L104="","Allocate cost!  ",""),"")&amp;IF(H104&lt;&gt;0,IF(M104="","Indicate origin!",""),"")</f>
        <v/>
      </c>
      <c r="P104" s="286"/>
      <c r="Q104" s="287"/>
      <c r="R104" s="224">
        <f t="shared" ref="R104:R106" si="43">SUM(P104+Q104)</f>
        <v>0</v>
      </c>
      <c r="S104" s="82"/>
      <c r="T104" s="94" t="str">
        <f>IF(L104="Internal",N104,"-")</f>
        <v>-</v>
      </c>
      <c r="U104" s="94" t="str">
        <f>IF(L104="Related",N104,"-")</f>
        <v>-</v>
      </c>
      <c r="V104" s="94" t="str">
        <f>IF(L104="External",N104,"-")</f>
        <v>-</v>
      </c>
      <c r="W104" s="66"/>
      <c r="X104" s="94" t="str">
        <f>IF($M104="Canadian",IF(OR($N104="",$N104=0),"-",$N104),"-")</f>
        <v>-</v>
      </c>
      <c r="Y104" s="94" t="str">
        <f>IF($M104="Non-Canadian",IF(OR($N104="",$N104=0),"-",$N104),"-")</f>
        <v>-</v>
      </c>
      <c r="AB104" s="5"/>
      <c r="AC104" s="5"/>
      <c r="AD104" s="5"/>
      <c r="AE104"/>
    </row>
    <row r="105" spans="1:31" ht="15" customHeight="1" x14ac:dyDescent="0.25">
      <c r="A105" s="23" t="s">
        <v>142</v>
      </c>
      <c r="B105" s="126" t="s">
        <v>143</v>
      </c>
      <c r="C105" s="24"/>
      <c r="D105" s="62">
        <v>1</v>
      </c>
      <c r="E105" s="28"/>
      <c r="F105" s="28"/>
      <c r="G105" s="28"/>
      <c r="H105" s="199">
        <f t="shared" si="40"/>
        <v>0</v>
      </c>
      <c r="I105" s="69"/>
      <c r="J105" s="28"/>
      <c r="K105" s="304"/>
      <c r="L105" s="69"/>
      <c r="M105" s="69"/>
      <c r="N105" s="63">
        <f t="shared" si="41"/>
        <v>0</v>
      </c>
      <c r="O105" s="82" t="str">
        <f t="shared" si="42"/>
        <v/>
      </c>
      <c r="P105" s="286"/>
      <c r="Q105" s="287"/>
      <c r="R105" s="224">
        <f t="shared" si="43"/>
        <v>0</v>
      </c>
      <c r="T105" s="94" t="str">
        <f>IF(L105="Internal",N105,"-")</f>
        <v>-</v>
      </c>
      <c r="U105" s="94" t="str">
        <f>IF(L105="Related",N105,"-")</f>
        <v>-</v>
      </c>
      <c r="V105" s="94" t="str">
        <f>IF(L105="External",N105,"-")</f>
        <v>-</v>
      </c>
      <c r="X105" s="94" t="str">
        <f>IF($M105="Canadian",IF(OR($N105="",$N105=0),"-",$N105),"-")</f>
        <v>-</v>
      </c>
      <c r="Y105" s="94" t="str">
        <f>IF($M105="Non-Canadian",IF(OR($N105="",$N105=0),"-",$N105),"-")</f>
        <v>-</v>
      </c>
      <c r="AB105" s="2"/>
      <c r="AC105" s="2"/>
      <c r="AD105" s="2"/>
      <c r="AE105" s="6"/>
    </row>
    <row r="106" spans="1:31" s="5" customFormat="1" ht="15" customHeight="1" x14ac:dyDescent="0.2">
      <c r="A106" s="23" t="s">
        <v>144</v>
      </c>
      <c r="B106" s="24" t="s">
        <v>67</v>
      </c>
      <c r="C106" s="24"/>
      <c r="D106" s="62">
        <v>1</v>
      </c>
      <c r="E106" s="28"/>
      <c r="F106" s="28"/>
      <c r="G106" s="28"/>
      <c r="H106" s="199">
        <f t="shared" si="40"/>
        <v>0</v>
      </c>
      <c r="I106" s="69"/>
      <c r="J106" s="28"/>
      <c r="K106" s="304"/>
      <c r="L106" s="69"/>
      <c r="M106" s="69"/>
      <c r="N106" s="63">
        <f t="shared" si="41"/>
        <v>0</v>
      </c>
      <c r="O106" s="82" t="str">
        <f t="shared" si="42"/>
        <v/>
      </c>
      <c r="P106" s="286"/>
      <c r="Q106" s="287"/>
      <c r="R106" s="224">
        <f t="shared" si="43"/>
        <v>0</v>
      </c>
      <c r="S106" s="82"/>
      <c r="T106" s="94" t="str">
        <f>IF(L106="Internal",N106,"-")</f>
        <v>-</v>
      </c>
      <c r="U106" s="94" t="str">
        <f>IF(L106="Related",N106,"-")</f>
        <v>-</v>
      </c>
      <c r="V106" s="94" t="str">
        <f>IF(L106="External",N106,"-")</f>
        <v>-</v>
      </c>
      <c r="W106" s="66"/>
      <c r="X106" s="94" t="str">
        <f>IF($M106="Canadian",IF(OR($N106="",$N106=0),"-",$N106),"-")</f>
        <v>-</v>
      </c>
      <c r="Y106" s="94" t="str">
        <f>IF($M106="Non-Canadian",IF(OR($N106="",$N106=0),"-",$N106),"-")</f>
        <v>-</v>
      </c>
      <c r="AB106" s="6"/>
      <c r="AC106" s="6"/>
      <c r="AD106" s="6"/>
      <c r="AE106"/>
    </row>
    <row r="107" spans="1:31" s="5" customFormat="1" ht="15" customHeight="1" thickBot="1" x14ac:dyDescent="0.25">
      <c r="A107" s="38" t="s">
        <v>18</v>
      </c>
      <c r="B107" s="46" t="s">
        <v>145</v>
      </c>
      <c r="C107" s="407"/>
      <c r="D107" s="408"/>
      <c r="E107" s="408"/>
      <c r="F107" s="408"/>
      <c r="G107" s="408"/>
      <c r="H107" s="408"/>
      <c r="I107" s="408"/>
      <c r="J107" s="408"/>
      <c r="K107" s="408"/>
      <c r="L107" s="408"/>
      <c r="M107" s="391"/>
      <c r="N107" s="35">
        <f>ROUND(SUM(N104:N106),0)</f>
        <v>0</v>
      </c>
      <c r="O107" s="82"/>
      <c r="P107" s="152">
        <f>SUM(P104:P106)</f>
        <v>0</v>
      </c>
      <c r="Q107" s="153">
        <f>SUM(Q104:Q106)</f>
        <v>0</v>
      </c>
      <c r="R107" s="226">
        <f>SUM(R104:R106)</f>
        <v>0</v>
      </c>
      <c r="S107" s="82"/>
      <c r="T107" s="123">
        <f>ROUND(SUM(T104:T106),0)</f>
        <v>0</v>
      </c>
      <c r="U107" s="123">
        <f>ROUND(SUM(U104:U106),0)</f>
        <v>0</v>
      </c>
      <c r="V107" s="123">
        <f>ROUND(SUM(V104:V106),0)</f>
        <v>0</v>
      </c>
      <c r="W107" s="66"/>
      <c r="X107" s="123">
        <f>ROUND(SUM(X104:X106),0)</f>
        <v>0</v>
      </c>
      <c r="Y107" s="123">
        <f>ROUND(SUM(Y104:Y106),0)</f>
        <v>0</v>
      </c>
      <c r="AB107"/>
      <c r="AC107"/>
      <c r="AD107"/>
    </row>
    <row r="108" spans="1:31" s="2" customFormat="1" ht="19.5" customHeight="1" thickBot="1" x14ac:dyDescent="0.3">
      <c r="A108" s="12"/>
      <c r="B108" s="11"/>
      <c r="C108" s="11"/>
      <c r="D108" s="9"/>
      <c r="E108" s="9"/>
      <c r="F108" s="9"/>
      <c r="G108" s="9"/>
      <c r="H108" s="9"/>
      <c r="I108" s="9"/>
      <c r="J108" s="9"/>
      <c r="K108" s="9"/>
      <c r="L108" s="9"/>
      <c r="M108" s="9"/>
      <c r="N108" s="9"/>
      <c r="O108" s="82"/>
      <c r="P108" s="82"/>
      <c r="Q108" s="82"/>
      <c r="R108" s="82"/>
      <c r="S108" s="82"/>
      <c r="T108" s="5"/>
      <c r="U108" s="5"/>
      <c r="V108" s="5"/>
      <c r="W108" s="66"/>
      <c r="X108" s="5"/>
      <c r="Y108" s="5"/>
      <c r="AB108"/>
      <c r="AC108"/>
      <c r="AD108"/>
      <c r="AE108" s="5"/>
    </row>
    <row r="109" spans="1:31" s="6" customFormat="1" ht="20.100000000000001" customHeight="1" thickBot="1" x14ac:dyDescent="0.3">
      <c r="A109" s="36" t="s">
        <v>19</v>
      </c>
      <c r="B109" s="40" t="s">
        <v>146</v>
      </c>
      <c r="C109" s="41"/>
      <c r="D109" s="42"/>
      <c r="E109" s="42"/>
      <c r="F109" s="42"/>
      <c r="G109" s="42"/>
      <c r="H109" s="42"/>
      <c r="I109" s="42"/>
      <c r="J109" s="42"/>
      <c r="K109" s="42"/>
      <c r="L109" s="42"/>
      <c r="M109" s="42"/>
      <c r="N109" s="43"/>
      <c r="O109" s="82"/>
      <c r="P109" s="331" t="s">
        <v>369</v>
      </c>
      <c r="Q109" s="368"/>
      <c r="R109" s="369"/>
      <c r="S109" s="82"/>
      <c r="T109" s="2"/>
      <c r="U109" s="2"/>
      <c r="V109" s="2"/>
      <c r="W109" s="66"/>
      <c r="X109" s="2"/>
      <c r="Y109" s="2"/>
      <c r="AB109"/>
      <c r="AC109"/>
      <c r="AD109"/>
      <c r="AE109" s="2"/>
    </row>
    <row r="110" spans="1:31" ht="15" customHeight="1" x14ac:dyDescent="0.25">
      <c r="A110" s="397" t="s">
        <v>38</v>
      </c>
      <c r="B110" s="400" t="s">
        <v>1</v>
      </c>
      <c r="C110" s="400" t="s">
        <v>70</v>
      </c>
      <c r="D110" s="68" t="s">
        <v>71</v>
      </c>
      <c r="E110" s="405" t="s">
        <v>334</v>
      </c>
      <c r="F110" s="441"/>
      <c r="G110" s="442"/>
      <c r="H110" s="405" t="s">
        <v>335</v>
      </c>
      <c r="I110" s="406"/>
      <c r="J110" s="32" t="s">
        <v>72</v>
      </c>
      <c r="K110" s="32" t="s">
        <v>408</v>
      </c>
      <c r="L110" s="469" t="s">
        <v>405</v>
      </c>
      <c r="M110" s="467" t="s">
        <v>406</v>
      </c>
      <c r="N110" s="420" t="s">
        <v>4</v>
      </c>
      <c r="P110" s="373" t="s">
        <v>368</v>
      </c>
      <c r="Q110" s="371"/>
      <c r="R110" s="372"/>
      <c r="T110" s="437" t="s">
        <v>316</v>
      </c>
      <c r="U110" s="438"/>
      <c r="V110" s="439"/>
      <c r="W110" s="296"/>
      <c r="X110" s="435" t="s">
        <v>317</v>
      </c>
      <c r="Y110" s="436"/>
      <c r="AB110" s="2"/>
      <c r="AC110" s="2"/>
      <c r="AD110" s="2"/>
      <c r="AE110" s="6"/>
    </row>
    <row r="111" spans="1:31" ht="39.950000000000003" customHeight="1" x14ac:dyDescent="0.2">
      <c r="A111" s="398"/>
      <c r="B111" s="399"/>
      <c r="C111" s="399"/>
      <c r="D111" s="62" t="s">
        <v>73</v>
      </c>
      <c r="E111" s="33" t="s">
        <v>74</v>
      </c>
      <c r="F111" s="33" t="s">
        <v>75</v>
      </c>
      <c r="G111" s="33" t="s">
        <v>76</v>
      </c>
      <c r="H111" s="198" t="s">
        <v>336</v>
      </c>
      <c r="I111" s="197" t="s">
        <v>371</v>
      </c>
      <c r="J111" s="33" t="s">
        <v>77</v>
      </c>
      <c r="K111" s="303" t="s">
        <v>407</v>
      </c>
      <c r="L111" s="470"/>
      <c r="M111" s="468"/>
      <c r="N111" s="421"/>
      <c r="P111" s="230" t="str">
        <f>$P$12</f>
        <v>-</v>
      </c>
      <c r="Q111" s="149" t="str">
        <f>$P$15</f>
        <v>-</v>
      </c>
      <c r="R111" s="223" t="s">
        <v>347</v>
      </c>
      <c r="T111" s="33" t="s">
        <v>5</v>
      </c>
      <c r="U111" s="33" t="s">
        <v>6</v>
      </c>
      <c r="V111" s="33" t="s">
        <v>7</v>
      </c>
      <c r="X111" s="33" t="s">
        <v>8</v>
      </c>
      <c r="Y111" s="33" t="s">
        <v>9</v>
      </c>
    </row>
    <row r="112" spans="1:31" ht="15" customHeight="1" x14ac:dyDescent="0.25">
      <c r="A112" s="23" t="s">
        <v>147</v>
      </c>
      <c r="B112" s="24" t="s">
        <v>311</v>
      </c>
      <c r="C112" s="24"/>
      <c r="D112" s="62">
        <v>1</v>
      </c>
      <c r="E112" s="28"/>
      <c r="F112" s="28"/>
      <c r="G112" s="28"/>
      <c r="H112" s="199">
        <f t="shared" ref="H112:H113" si="44">SUM(E112:G112)</f>
        <v>0</v>
      </c>
      <c r="I112" s="69"/>
      <c r="J112" s="28"/>
      <c r="K112" s="304"/>
      <c r="L112" s="69"/>
      <c r="M112" s="69"/>
      <c r="N112" s="63">
        <f t="shared" ref="N112:N113" si="45">K112*J112*H112*D112</f>
        <v>0</v>
      </c>
      <c r="O112" s="82" t="str">
        <f t="shared" ref="O112:O113" si="46">IF(H112&lt;&gt;0,IF(I112="","Select duration basis!  ",""),"")&amp;IF(H112&lt;&gt;0,IF(L112="","Allocate cost!  ",""),"")&amp;IF(H112&lt;&gt;0,IF(M112="","Indicate origin!",""),"")</f>
        <v/>
      </c>
      <c r="P112" s="286"/>
      <c r="Q112" s="287"/>
      <c r="R112" s="224">
        <f t="shared" ref="R112:R113" si="47">SUM(P112+Q112)</f>
        <v>0</v>
      </c>
      <c r="T112" s="94" t="str">
        <f>IF(L112="Internal",N112,"-")</f>
        <v>-</v>
      </c>
      <c r="U112" s="94" t="str">
        <f>IF(L112="Related",N112,"-")</f>
        <v>-</v>
      </c>
      <c r="V112" s="94" t="str">
        <f>IF(L112="External",N112,"-")</f>
        <v>-</v>
      </c>
      <c r="X112" s="94" t="str">
        <f>IF($M112="Canadian",IF(OR($N112="",$N112=0),"-",$N112),"-")</f>
        <v>-</v>
      </c>
      <c r="Y112" s="94" t="str">
        <f>IF($M112="Non-Canadian",IF(OR($N112="",$N112=0),"-",$N112),"-")</f>
        <v>-</v>
      </c>
      <c r="AB112" s="2"/>
      <c r="AC112" s="2"/>
      <c r="AD112" s="2"/>
    </row>
    <row r="113" spans="1:31" s="2" customFormat="1" ht="15" customHeight="1" x14ac:dyDescent="0.25">
      <c r="A113" s="23" t="s">
        <v>148</v>
      </c>
      <c r="B113" s="24" t="s">
        <v>67</v>
      </c>
      <c r="C113" s="24"/>
      <c r="D113" s="62">
        <v>1</v>
      </c>
      <c r="E113" s="28"/>
      <c r="F113" s="28"/>
      <c r="G113" s="28"/>
      <c r="H113" s="199">
        <f t="shared" si="44"/>
        <v>0</v>
      </c>
      <c r="I113" s="69"/>
      <c r="J113" s="28"/>
      <c r="K113" s="304"/>
      <c r="L113" s="69"/>
      <c r="M113" s="69"/>
      <c r="N113" s="63">
        <f t="shared" si="45"/>
        <v>0</v>
      </c>
      <c r="O113" s="82" t="str">
        <f t="shared" si="46"/>
        <v/>
      </c>
      <c r="P113" s="286"/>
      <c r="Q113" s="287"/>
      <c r="R113" s="224">
        <f t="shared" si="47"/>
        <v>0</v>
      </c>
      <c r="S113" s="82"/>
      <c r="T113" s="94" t="str">
        <f>IF(L113="Internal",N113,"-")</f>
        <v>-</v>
      </c>
      <c r="U113" s="94" t="str">
        <f>IF(L113="Related",N113,"-")</f>
        <v>-</v>
      </c>
      <c r="V113" s="94" t="str">
        <f>IF(L113="External",N113,"-")</f>
        <v>-</v>
      </c>
      <c r="W113" s="66"/>
      <c r="X113" s="94" t="str">
        <f>IF($M113="Canadian",IF(OR($N113="",$N113=0),"-",$N113),"-")</f>
        <v>-</v>
      </c>
      <c r="Y113" s="94" t="str">
        <f>IF($M113="Non-Canadian",IF(OR($N113="",$N113=0),"-",$N113),"-")</f>
        <v>-</v>
      </c>
      <c r="AB113"/>
      <c r="AC113"/>
      <c r="AD113"/>
      <c r="AE113"/>
    </row>
    <row r="114" spans="1:31" ht="15" customHeight="1" thickBot="1" x14ac:dyDescent="0.3">
      <c r="A114" s="38" t="s">
        <v>19</v>
      </c>
      <c r="B114" s="39" t="s">
        <v>149</v>
      </c>
      <c r="C114" s="407"/>
      <c r="D114" s="408"/>
      <c r="E114" s="408"/>
      <c r="F114" s="408"/>
      <c r="G114" s="408"/>
      <c r="H114" s="408"/>
      <c r="I114" s="408"/>
      <c r="J114" s="408"/>
      <c r="K114" s="408"/>
      <c r="L114" s="408"/>
      <c r="M114" s="391"/>
      <c r="N114" s="35">
        <f>ROUND(SUM(N112:N113),0)</f>
        <v>0</v>
      </c>
      <c r="P114" s="152">
        <f>SUM(P112:P113)</f>
        <v>0</v>
      </c>
      <c r="Q114" s="153">
        <f>SUM(Q112:Q113)</f>
        <v>0</v>
      </c>
      <c r="R114" s="226">
        <f>SUM(R112:R113)</f>
        <v>0</v>
      </c>
      <c r="T114" s="123">
        <f>ROUND(SUM(T112:T113),0)</f>
        <v>0</v>
      </c>
      <c r="U114" s="123">
        <f>ROUND(SUM(U112:U113),0)</f>
        <v>0</v>
      </c>
      <c r="V114" s="123">
        <f>ROUND(SUM(V112:V113),0)</f>
        <v>0</v>
      </c>
      <c r="X114" s="123">
        <f>ROUND(SUM(X112:X113),0)</f>
        <v>0</v>
      </c>
      <c r="Y114" s="123">
        <f>ROUND(SUM(Y112:Y113),0)</f>
        <v>0</v>
      </c>
      <c r="AB114" s="5"/>
      <c r="AC114" s="5"/>
      <c r="AD114" s="5"/>
      <c r="AE114" s="2"/>
    </row>
    <row r="115" spans="1:31" s="2" customFormat="1" ht="19.5" customHeight="1" thickBot="1" x14ac:dyDescent="0.3">
      <c r="A115" s="129"/>
      <c r="B115" s="125"/>
      <c r="C115" s="125"/>
      <c r="D115" s="22"/>
      <c r="E115" s="22"/>
      <c r="F115" s="22"/>
      <c r="G115" s="22"/>
      <c r="H115" s="22"/>
      <c r="I115" s="22"/>
      <c r="J115" s="22"/>
      <c r="K115" s="22"/>
      <c r="L115" s="22"/>
      <c r="M115" s="22"/>
      <c r="N115" s="22"/>
      <c r="O115" s="82"/>
      <c r="P115" s="82"/>
      <c r="Q115" s="82"/>
      <c r="R115" s="82"/>
      <c r="S115" s="82"/>
      <c r="T115"/>
      <c r="U115"/>
      <c r="V115"/>
      <c r="W115" s="66"/>
      <c r="X115"/>
      <c r="Y115"/>
      <c r="AB115" s="5"/>
      <c r="AC115" s="5"/>
      <c r="AD115" s="5"/>
      <c r="AE115"/>
    </row>
    <row r="116" spans="1:31" ht="20.100000000000001" customHeight="1" thickBot="1" x14ac:dyDescent="0.3">
      <c r="A116" s="36" t="s">
        <v>20</v>
      </c>
      <c r="B116" s="40" t="s">
        <v>150</v>
      </c>
      <c r="C116" s="41"/>
      <c r="D116" s="42"/>
      <c r="E116" s="42"/>
      <c r="F116" s="42"/>
      <c r="G116" s="42"/>
      <c r="H116" s="42"/>
      <c r="I116" s="42"/>
      <c r="J116" s="42"/>
      <c r="K116" s="42"/>
      <c r="L116" s="42"/>
      <c r="M116" s="42"/>
      <c r="N116" s="43"/>
      <c r="P116" s="331" t="s">
        <v>369</v>
      </c>
      <c r="Q116" s="368"/>
      <c r="R116" s="369"/>
      <c r="T116" s="2"/>
      <c r="U116" s="2"/>
      <c r="V116" s="2"/>
      <c r="X116" s="2"/>
      <c r="Y116" s="2"/>
      <c r="AB116" s="4"/>
      <c r="AC116" s="4"/>
      <c r="AD116" s="4"/>
      <c r="AE116" s="2"/>
    </row>
    <row r="117" spans="1:31" s="5" customFormat="1" ht="15" customHeight="1" x14ac:dyDescent="0.2">
      <c r="A117" s="397" t="s">
        <v>38</v>
      </c>
      <c r="B117" s="400" t="s">
        <v>1</v>
      </c>
      <c r="C117" s="400" t="s">
        <v>70</v>
      </c>
      <c r="D117" s="68" t="s">
        <v>71</v>
      </c>
      <c r="E117" s="405" t="s">
        <v>334</v>
      </c>
      <c r="F117" s="441"/>
      <c r="G117" s="442"/>
      <c r="H117" s="405" t="s">
        <v>335</v>
      </c>
      <c r="I117" s="406"/>
      <c r="J117" s="32" t="s">
        <v>72</v>
      </c>
      <c r="K117" s="32" t="s">
        <v>408</v>
      </c>
      <c r="L117" s="469" t="s">
        <v>405</v>
      </c>
      <c r="M117" s="467" t="s">
        <v>406</v>
      </c>
      <c r="N117" s="420" t="s">
        <v>4</v>
      </c>
      <c r="O117" s="82"/>
      <c r="P117" s="373" t="s">
        <v>368</v>
      </c>
      <c r="Q117" s="371"/>
      <c r="R117" s="372"/>
      <c r="S117" s="82"/>
      <c r="T117" s="437" t="s">
        <v>316</v>
      </c>
      <c r="U117" s="438"/>
      <c r="V117" s="439"/>
      <c r="W117" s="296"/>
      <c r="X117" s="435" t="s">
        <v>317</v>
      </c>
      <c r="Y117" s="436"/>
      <c r="AB117" s="6"/>
      <c r="AC117" s="6"/>
      <c r="AD117" s="6"/>
      <c r="AE117"/>
    </row>
    <row r="118" spans="1:31" s="5" customFormat="1" ht="39.950000000000003" customHeight="1" x14ac:dyDescent="0.2">
      <c r="A118" s="398"/>
      <c r="B118" s="399"/>
      <c r="C118" s="399"/>
      <c r="D118" s="62" t="s">
        <v>73</v>
      </c>
      <c r="E118" s="33" t="s">
        <v>74</v>
      </c>
      <c r="F118" s="33" t="s">
        <v>75</v>
      </c>
      <c r="G118" s="33" t="s">
        <v>76</v>
      </c>
      <c r="H118" s="198" t="s">
        <v>336</v>
      </c>
      <c r="I118" s="197" t="s">
        <v>371</v>
      </c>
      <c r="J118" s="33" t="s">
        <v>77</v>
      </c>
      <c r="K118" s="303" t="s">
        <v>407</v>
      </c>
      <c r="L118" s="470"/>
      <c r="M118" s="468"/>
      <c r="N118" s="421"/>
      <c r="O118" s="82"/>
      <c r="P118" s="230" t="str">
        <f>$P$12</f>
        <v>-</v>
      </c>
      <c r="Q118" s="149" t="str">
        <f>$P$15</f>
        <v>-</v>
      </c>
      <c r="R118" s="223" t="s">
        <v>347</v>
      </c>
      <c r="S118" s="82"/>
      <c r="T118" s="33" t="s">
        <v>5</v>
      </c>
      <c r="U118" s="33" t="s">
        <v>6</v>
      </c>
      <c r="V118" s="33" t="s">
        <v>7</v>
      </c>
      <c r="W118" s="66"/>
      <c r="X118" s="33" t="s">
        <v>8</v>
      </c>
      <c r="Y118" s="33" t="s">
        <v>9</v>
      </c>
      <c r="AB118"/>
      <c r="AC118"/>
      <c r="AD118"/>
    </row>
    <row r="119" spans="1:31" s="4" customFormat="1" ht="15" customHeight="1" x14ac:dyDescent="0.2">
      <c r="A119" s="23" t="s">
        <v>151</v>
      </c>
      <c r="B119" s="24" t="s">
        <v>64</v>
      </c>
      <c r="C119" s="24"/>
      <c r="D119" s="62">
        <v>1</v>
      </c>
      <c r="E119" s="28"/>
      <c r="F119" s="28"/>
      <c r="G119" s="28"/>
      <c r="H119" s="199">
        <f t="shared" ref="H119:H126" si="48">SUM(E119:G119)</f>
        <v>0</v>
      </c>
      <c r="I119" s="69"/>
      <c r="J119" s="28"/>
      <c r="K119" s="304"/>
      <c r="L119" s="69"/>
      <c r="M119" s="69"/>
      <c r="N119" s="63">
        <f t="shared" ref="N119:N126" si="49">K119*J119*H119*D119</f>
        <v>0</v>
      </c>
      <c r="O119" s="82" t="str">
        <f t="shared" ref="O119:O126" si="50">IF(H119&lt;&gt;0,IF(I119="","Select duration basis!  ",""),"")&amp;IF(H119&lt;&gt;0,IF(L119="","Allocate cost!  ",""),"")&amp;IF(H119&lt;&gt;0,IF(M119="","Indicate origin!",""),"")</f>
        <v/>
      </c>
      <c r="P119" s="154"/>
      <c r="Q119" s="155"/>
      <c r="R119" s="224">
        <f t="shared" ref="R119:R126" si="51">SUM(P119+Q119)</f>
        <v>0</v>
      </c>
      <c r="S119" s="82"/>
      <c r="T119" s="94" t="str">
        <f t="shared" ref="T119:T126" si="52">IF(L119="Internal",N119,"-")</f>
        <v>-</v>
      </c>
      <c r="U119" s="94" t="str">
        <f t="shared" ref="U119:U126" si="53">IF(L119="Related",N119,"-")</f>
        <v>-</v>
      </c>
      <c r="V119" s="94" t="str">
        <f t="shared" ref="V119:V126" si="54">IF(L119="External",N119,"-")</f>
        <v>-</v>
      </c>
      <c r="W119" s="66"/>
      <c r="X119" s="94" t="str">
        <f t="shared" ref="X119:X126" si="55">IF($M119="Canadian",IF(OR($N119="",$N119=0),"-",$N119),"-")</f>
        <v>-</v>
      </c>
      <c r="Y119" s="94" t="str">
        <f t="shared" ref="Y119:Y126" si="56">IF($M119="Non-Canadian",IF(OR($N119="",$N119=0),"-",$N119),"-")</f>
        <v>-</v>
      </c>
      <c r="AB119"/>
      <c r="AC119"/>
      <c r="AD119"/>
      <c r="AE119" s="5"/>
    </row>
    <row r="120" spans="1:31" s="6" customFormat="1" ht="15" customHeight="1" x14ac:dyDescent="0.2">
      <c r="A120" s="23" t="s">
        <v>152</v>
      </c>
      <c r="B120" s="24" t="s">
        <v>153</v>
      </c>
      <c r="C120" s="24"/>
      <c r="D120" s="62">
        <v>1</v>
      </c>
      <c r="E120" s="28"/>
      <c r="F120" s="28"/>
      <c r="G120" s="28"/>
      <c r="H120" s="199">
        <f t="shared" si="48"/>
        <v>0</v>
      </c>
      <c r="I120" s="69"/>
      <c r="J120" s="28"/>
      <c r="K120" s="304"/>
      <c r="L120" s="69"/>
      <c r="M120" s="69"/>
      <c r="N120" s="63">
        <f t="shared" si="49"/>
        <v>0</v>
      </c>
      <c r="O120" s="82" t="str">
        <f t="shared" si="50"/>
        <v/>
      </c>
      <c r="P120" s="154"/>
      <c r="Q120" s="155"/>
      <c r="R120" s="224">
        <f t="shared" si="51"/>
        <v>0</v>
      </c>
      <c r="S120" s="82"/>
      <c r="T120" s="94" t="str">
        <f t="shared" si="52"/>
        <v>-</v>
      </c>
      <c r="U120" s="94" t="str">
        <f t="shared" si="53"/>
        <v>-</v>
      </c>
      <c r="V120" s="94" t="str">
        <f t="shared" si="54"/>
        <v>-</v>
      </c>
      <c r="W120" s="66"/>
      <c r="X120" s="94" t="str">
        <f t="shared" si="55"/>
        <v>-</v>
      </c>
      <c r="Y120" s="94" t="str">
        <f t="shared" si="56"/>
        <v>-</v>
      </c>
      <c r="AB120"/>
      <c r="AC120"/>
      <c r="AD120"/>
      <c r="AE120" s="4"/>
    </row>
    <row r="121" spans="1:31" ht="15" customHeight="1" x14ac:dyDescent="0.2">
      <c r="A121" s="23" t="s">
        <v>154</v>
      </c>
      <c r="B121" s="24" t="s">
        <v>155</v>
      </c>
      <c r="C121" s="24"/>
      <c r="D121" s="62">
        <v>1</v>
      </c>
      <c r="E121" s="28"/>
      <c r="F121" s="28"/>
      <c r="G121" s="28"/>
      <c r="H121" s="199">
        <f t="shared" si="48"/>
        <v>0</v>
      </c>
      <c r="I121" s="69"/>
      <c r="J121" s="28"/>
      <c r="K121" s="304"/>
      <c r="L121" s="69"/>
      <c r="M121" s="69"/>
      <c r="N121" s="63">
        <f t="shared" si="49"/>
        <v>0</v>
      </c>
      <c r="O121" s="82" t="str">
        <f t="shared" si="50"/>
        <v/>
      </c>
      <c r="P121" s="154"/>
      <c r="Q121" s="155"/>
      <c r="R121" s="224">
        <f t="shared" si="51"/>
        <v>0</v>
      </c>
      <c r="T121" s="94" t="str">
        <f t="shared" si="52"/>
        <v>-</v>
      </c>
      <c r="U121" s="94" t="str">
        <f t="shared" si="53"/>
        <v>-</v>
      </c>
      <c r="V121" s="94" t="str">
        <f t="shared" si="54"/>
        <v>-</v>
      </c>
      <c r="X121" s="94" t="str">
        <f t="shared" si="55"/>
        <v>-</v>
      </c>
      <c r="Y121" s="94" t="str">
        <f t="shared" si="56"/>
        <v>-</v>
      </c>
      <c r="AE121" s="6"/>
    </row>
    <row r="122" spans="1:31" ht="15" customHeight="1" x14ac:dyDescent="0.2">
      <c r="A122" s="23" t="s">
        <v>156</v>
      </c>
      <c r="B122" s="24" t="s">
        <v>157</v>
      </c>
      <c r="C122" s="24"/>
      <c r="D122" s="62">
        <v>1</v>
      </c>
      <c r="E122" s="28"/>
      <c r="F122" s="28"/>
      <c r="G122" s="28"/>
      <c r="H122" s="199">
        <f t="shared" si="48"/>
        <v>0</v>
      </c>
      <c r="I122" s="69"/>
      <c r="J122" s="28"/>
      <c r="K122" s="304"/>
      <c r="L122" s="69"/>
      <c r="M122" s="69"/>
      <c r="N122" s="63">
        <f t="shared" si="49"/>
        <v>0</v>
      </c>
      <c r="O122" s="82" t="str">
        <f t="shared" si="50"/>
        <v/>
      </c>
      <c r="P122" s="154"/>
      <c r="Q122" s="155"/>
      <c r="R122" s="224">
        <f t="shared" si="51"/>
        <v>0</v>
      </c>
      <c r="T122" s="94" t="str">
        <f t="shared" si="52"/>
        <v>-</v>
      </c>
      <c r="U122" s="94" t="str">
        <f t="shared" si="53"/>
        <v>-</v>
      </c>
      <c r="V122" s="94" t="str">
        <f t="shared" si="54"/>
        <v>-</v>
      </c>
      <c r="X122" s="94" t="str">
        <f t="shared" si="55"/>
        <v>-</v>
      </c>
      <c r="Y122" s="94" t="str">
        <f t="shared" si="56"/>
        <v>-</v>
      </c>
    </row>
    <row r="123" spans="1:31" ht="15" customHeight="1" x14ac:dyDescent="0.25">
      <c r="A123" s="23" t="s">
        <v>158</v>
      </c>
      <c r="B123" s="24" t="s">
        <v>159</v>
      </c>
      <c r="C123" s="24"/>
      <c r="D123" s="62">
        <v>1</v>
      </c>
      <c r="E123" s="28"/>
      <c r="F123" s="28"/>
      <c r="G123" s="28"/>
      <c r="H123" s="199">
        <f t="shared" si="48"/>
        <v>0</v>
      </c>
      <c r="I123" s="69"/>
      <c r="J123" s="28"/>
      <c r="K123" s="304"/>
      <c r="L123" s="69"/>
      <c r="M123" s="69"/>
      <c r="N123" s="63">
        <f t="shared" si="49"/>
        <v>0</v>
      </c>
      <c r="O123" s="82" t="str">
        <f t="shared" si="50"/>
        <v/>
      </c>
      <c r="P123" s="154"/>
      <c r="Q123" s="155"/>
      <c r="R123" s="224">
        <f t="shared" si="51"/>
        <v>0</v>
      </c>
      <c r="T123" s="94" t="str">
        <f t="shared" si="52"/>
        <v>-</v>
      </c>
      <c r="U123" s="94" t="str">
        <f t="shared" si="53"/>
        <v>-</v>
      </c>
      <c r="V123" s="94" t="str">
        <f t="shared" si="54"/>
        <v>-</v>
      </c>
      <c r="X123" s="94" t="str">
        <f t="shared" si="55"/>
        <v>-</v>
      </c>
      <c r="Y123" s="94" t="str">
        <f t="shared" si="56"/>
        <v>-</v>
      </c>
      <c r="AB123" s="2"/>
      <c r="AC123" s="2"/>
      <c r="AD123" s="2"/>
    </row>
    <row r="124" spans="1:31" ht="15" customHeight="1" x14ac:dyDescent="0.2">
      <c r="A124" s="23" t="s">
        <v>160</v>
      </c>
      <c r="B124" s="24" t="s">
        <v>312</v>
      </c>
      <c r="C124" s="24"/>
      <c r="D124" s="62">
        <v>1</v>
      </c>
      <c r="E124" s="28"/>
      <c r="F124" s="28"/>
      <c r="G124" s="28"/>
      <c r="H124" s="199">
        <f t="shared" si="48"/>
        <v>0</v>
      </c>
      <c r="I124" s="69"/>
      <c r="J124" s="28"/>
      <c r="K124" s="304"/>
      <c r="L124" s="69"/>
      <c r="M124" s="69"/>
      <c r="N124" s="63">
        <f t="shared" si="49"/>
        <v>0</v>
      </c>
      <c r="O124" s="82" t="str">
        <f t="shared" si="50"/>
        <v/>
      </c>
      <c r="P124" s="154"/>
      <c r="Q124" s="155"/>
      <c r="R124" s="224">
        <f t="shared" si="51"/>
        <v>0</v>
      </c>
      <c r="T124" s="94" t="str">
        <f t="shared" si="52"/>
        <v>-</v>
      </c>
      <c r="U124" s="94" t="str">
        <f t="shared" si="53"/>
        <v>-</v>
      </c>
      <c r="V124" s="94" t="str">
        <f t="shared" si="54"/>
        <v>-</v>
      </c>
      <c r="X124" s="94" t="str">
        <f t="shared" si="55"/>
        <v>-</v>
      </c>
      <c r="Y124" s="94" t="str">
        <f t="shared" si="56"/>
        <v>-</v>
      </c>
    </row>
    <row r="125" spans="1:31" ht="15" customHeight="1" x14ac:dyDescent="0.2">
      <c r="A125" s="30" t="s">
        <v>161</v>
      </c>
      <c r="B125" s="24" t="s">
        <v>162</v>
      </c>
      <c r="C125" s="24"/>
      <c r="D125" s="62">
        <v>1</v>
      </c>
      <c r="E125" s="28"/>
      <c r="F125" s="28"/>
      <c r="G125" s="28"/>
      <c r="H125" s="199">
        <f t="shared" si="48"/>
        <v>0</v>
      </c>
      <c r="I125" s="69"/>
      <c r="J125" s="28"/>
      <c r="K125" s="304"/>
      <c r="L125" s="69"/>
      <c r="M125" s="69"/>
      <c r="N125" s="63">
        <f t="shared" si="49"/>
        <v>0</v>
      </c>
      <c r="O125" s="82" t="str">
        <f t="shared" si="50"/>
        <v/>
      </c>
      <c r="P125" s="154"/>
      <c r="Q125" s="155"/>
      <c r="R125" s="224">
        <f t="shared" si="51"/>
        <v>0</v>
      </c>
      <c r="T125" s="94" t="str">
        <f t="shared" si="52"/>
        <v>-</v>
      </c>
      <c r="U125" s="94" t="str">
        <f t="shared" si="53"/>
        <v>-</v>
      </c>
      <c r="V125" s="94" t="str">
        <f t="shared" si="54"/>
        <v>-</v>
      </c>
      <c r="X125" s="94" t="str">
        <f t="shared" si="55"/>
        <v>-</v>
      </c>
      <c r="Y125" s="94" t="str">
        <f t="shared" si="56"/>
        <v>-</v>
      </c>
      <c r="AB125" s="21"/>
      <c r="AC125" s="21"/>
      <c r="AD125" s="21"/>
    </row>
    <row r="126" spans="1:31" s="2" customFormat="1" ht="15" customHeight="1" x14ac:dyDescent="0.25">
      <c r="A126" s="23" t="s">
        <v>163</v>
      </c>
      <c r="B126" s="24" t="s">
        <v>67</v>
      </c>
      <c r="C126" s="24"/>
      <c r="D126" s="62">
        <v>1</v>
      </c>
      <c r="E126" s="28"/>
      <c r="F126" s="28"/>
      <c r="G126" s="28"/>
      <c r="H126" s="199">
        <f t="shared" si="48"/>
        <v>0</v>
      </c>
      <c r="I126" s="69"/>
      <c r="J126" s="28"/>
      <c r="K126" s="304"/>
      <c r="L126" s="69"/>
      <c r="M126" s="69"/>
      <c r="N126" s="63">
        <f t="shared" si="49"/>
        <v>0</v>
      </c>
      <c r="O126" s="82" t="str">
        <f t="shared" si="50"/>
        <v/>
      </c>
      <c r="P126" s="154"/>
      <c r="Q126" s="155"/>
      <c r="R126" s="224">
        <f t="shared" si="51"/>
        <v>0</v>
      </c>
      <c r="S126" s="82"/>
      <c r="T126" s="94" t="str">
        <f t="shared" si="52"/>
        <v>-</v>
      </c>
      <c r="U126" s="94" t="str">
        <f t="shared" si="53"/>
        <v>-</v>
      </c>
      <c r="V126" s="94" t="str">
        <f t="shared" si="54"/>
        <v>-</v>
      </c>
      <c r="W126" s="66"/>
      <c r="X126" s="94" t="str">
        <f t="shared" si="55"/>
        <v>-</v>
      </c>
      <c r="Y126" s="94" t="str">
        <f t="shared" si="56"/>
        <v>-</v>
      </c>
      <c r="AB126"/>
      <c r="AC126"/>
      <c r="AD126"/>
      <c r="AE126"/>
    </row>
    <row r="127" spans="1:31" ht="15" customHeight="1" thickBot="1" x14ac:dyDescent="0.3">
      <c r="A127" s="38" t="s">
        <v>20</v>
      </c>
      <c r="B127" s="39" t="s">
        <v>164</v>
      </c>
      <c r="C127" s="407"/>
      <c r="D127" s="408"/>
      <c r="E127" s="408"/>
      <c r="F127" s="408"/>
      <c r="G127" s="408"/>
      <c r="H127" s="408"/>
      <c r="I127" s="408"/>
      <c r="J127" s="408"/>
      <c r="K127" s="408"/>
      <c r="L127" s="408"/>
      <c r="M127" s="391"/>
      <c r="N127" s="35">
        <f>ROUND(SUM(N119:N126),0)</f>
        <v>0</v>
      </c>
      <c r="P127" s="152">
        <f>SUM(P119:P126)</f>
        <v>0</v>
      </c>
      <c r="Q127" s="153">
        <f>SUM(Q119:Q126)</f>
        <v>0</v>
      </c>
      <c r="R127" s="226">
        <f>SUM(R119:R126)</f>
        <v>0</v>
      </c>
      <c r="T127" s="123">
        <f>ROUND(SUM(T119:T126),0)</f>
        <v>0</v>
      </c>
      <c r="U127" s="123">
        <f>ROUND(SUM(U119:U126),0)</f>
        <v>0</v>
      </c>
      <c r="V127" s="123">
        <f>ROUND(SUM(V119:V126),0)</f>
        <v>0</v>
      </c>
      <c r="X127" s="123">
        <f>ROUND(SUM(X119:X126),0)</f>
        <v>0</v>
      </c>
      <c r="Y127" s="123">
        <f>ROUND(SUM(Y119:Y126),0)</f>
        <v>0</v>
      </c>
      <c r="AB127" s="2"/>
      <c r="AC127" s="2"/>
      <c r="AD127" s="2"/>
      <c r="AE127" s="2"/>
    </row>
    <row r="128" spans="1:31" s="21" customFormat="1" ht="23.25" customHeight="1" thickBot="1" x14ac:dyDescent="0.3">
      <c r="A128" s="4"/>
      <c r="B128" s="4"/>
      <c r="C128" s="4"/>
      <c r="D128" s="3"/>
      <c r="E128" s="3"/>
      <c r="F128" s="3"/>
      <c r="G128" s="3"/>
      <c r="H128" s="3"/>
      <c r="I128" s="3"/>
      <c r="J128" s="3"/>
      <c r="K128" s="3"/>
      <c r="L128" s="3"/>
      <c r="M128" s="3"/>
      <c r="N128" s="3"/>
      <c r="O128" s="82"/>
      <c r="P128" s="82"/>
      <c r="Q128" s="82"/>
      <c r="R128" s="82"/>
      <c r="S128" s="82"/>
      <c r="T128"/>
      <c r="U128"/>
      <c r="V128"/>
      <c r="W128" s="66"/>
      <c r="X128"/>
      <c r="Y128"/>
      <c r="AB128" s="2"/>
      <c r="AC128" s="2"/>
      <c r="AD128" s="2"/>
      <c r="AE128"/>
    </row>
    <row r="129" spans="1:31" ht="24" customHeight="1" thickBot="1" x14ac:dyDescent="0.25">
      <c r="A129" s="130" t="s">
        <v>165</v>
      </c>
      <c r="B129" s="121"/>
      <c r="C129" s="121"/>
      <c r="D129" s="121"/>
      <c r="E129" s="121"/>
      <c r="F129" s="121"/>
      <c r="G129" s="121"/>
      <c r="H129" s="121"/>
      <c r="I129" s="121"/>
      <c r="J129" s="121"/>
      <c r="K129" s="121"/>
      <c r="L129" s="121"/>
      <c r="M129" s="121"/>
      <c r="N129" s="56"/>
      <c r="T129" s="21"/>
      <c r="U129" s="21"/>
      <c r="V129" s="21"/>
      <c r="X129" s="21"/>
      <c r="Y129" s="21"/>
      <c r="AE129" s="21"/>
    </row>
    <row r="130" spans="1:31" s="2" customFormat="1" ht="20.100000000000001" customHeight="1" thickBot="1" x14ac:dyDescent="0.3">
      <c r="A130" s="36" t="s">
        <v>22</v>
      </c>
      <c r="B130" s="40" t="s">
        <v>166</v>
      </c>
      <c r="C130" s="41"/>
      <c r="D130" s="42"/>
      <c r="E130" s="42"/>
      <c r="F130" s="42"/>
      <c r="G130" s="42"/>
      <c r="H130" s="42"/>
      <c r="I130" s="42"/>
      <c r="J130" s="42"/>
      <c r="K130" s="42"/>
      <c r="L130" s="42"/>
      <c r="M130" s="42"/>
      <c r="N130" s="43"/>
      <c r="O130" s="82"/>
      <c r="S130" s="82"/>
      <c r="W130" s="66"/>
      <c r="AB130" s="5"/>
      <c r="AC130" s="5"/>
      <c r="AD130" s="5"/>
    </row>
    <row r="131" spans="1:31" ht="15" customHeight="1" thickBot="1" x14ac:dyDescent="0.3">
      <c r="A131" s="89"/>
      <c r="B131" s="447" t="s">
        <v>411</v>
      </c>
      <c r="C131" s="448"/>
      <c r="D131" s="448"/>
      <c r="E131" s="448"/>
      <c r="F131" s="448"/>
      <c r="G131" s="448"/>
      <c r="H131" s="448"/>
      <c r="I131" s="448"/>
      <c r="J131" s="448"/>
      <c r="K131" s="448"/>
      <c r="L131" s="448"/>
      <c r="M131" s="448"/>
      <c r="N131" s="449"/>
      <c r="P131" s="331" t="s">
        <v>369</v>
      </c>
      <c r="Q131" s="368"/>
      <c r="R131" s="369"/>
      <c r="T131" s="2"/>
      <c r="U131" s="2"/>
      <c r="V131" s="2"/>
      <c r="X131" s="2"/>
      <c r="Y131" s="2"/>
      <c r="AB131" s="7"/>
      <c r="AC131" s="7"/>
      <c r="AD131" s="7"/>
      <c r="AE131" s="2"/>
    </row>
    <row r="132" spans="1:31" s="48" customFormat="1" ht="15" customHeight="1" x14ac:dyDescent="0.2">
      <c r="A132" s="397" t="s">
        <v>38</v>
      </c>
      <c r="B132" s="400" t="s">
        <v>1</v>
      </c>
      <c r="C132" s="392" t="s">
        <v>61</v>
      </c>
      <c r="D132" s="384"/>
      <c r="E132" s="384"/>
      <c r="F132" s="423"/>
      <c r="G132" s="68" t="s">
        <v>167</v>
      </c>
      <c r="H132" s="405" t="s">
        <v>335</v>
      </c>
      <c r="I132" s="406"/>
      <c r="J132" s="68" t="s">
        <v>72</v>
      </c>
      <c r="K132" s="32" t="s">
        <v>408</v>
      </c>
      <c r="L132" s="469" t="s">
        <v>405</v>
      </c>
      <c r="M132" s="467" t="s">
        <v>406</v>
      </c>
      <c r="N132" s="420" t="s">
        <v>4</v>
      </c>
      <c r="O132" s="82"/>
      <c r="P132" s="373" t="s">
        <v>368</v>
      </c>
      <c r="Q132" s="371"/>
      <c r="R132" s="372"/>
      <c r="S132" s="82"/>
      <c r="T132" s="437" t="s">
        <v>316</v>
      </c>
      <c r="U132" s="438"/>
      <c r="V132" s="439"/>
      <c r="W132" s="296"/>
      <c r="X132" s="435" t="s">
        <v>317</v>
      </c>
      <c r="Y132" s="436"/>
      <c r="AB132"/>
      <c r="AC132"/>
      <c r="AD132"/>
      <c r="AE132"/>
    </row>
    <row r="133" spans="1:31" s="5" customFormat="1" ht="39.950000000000003" customHeight="1" x14ac:dyDescent="0.2">
      <c r="A133" s="398"/>
      <c r="B133" s="399"/>
      <c r="C133" s="386" t="s">
        <v>168</v>
      </c>
      <c r="D133" s="387"/>
      <c r="E133" s="387"/>
      <c r="F133" s="424"/>
      <c r="G133" s="47" t="s">
        <v>338</v>
      </c>
      <c r="H133" s="198" t="s">
        <v>337</v>
      </c>
      <c r="I133" s="197" t="s">
        <v>371</v>
      </c>
      <c r="J133" s="33" t="s">
        <v>77</v>
      </c>
      <c r="K133" s="303" t="s">
        <v>407</v>
      </c>
      <c r="L133" s="470"/>
      <c r="M133" s="468"/>
      <c r="N133" s="421"/>
      <c r="O133" s="82"/>
      <c r="P133" s="230" t="str">
        <f>$P$12</f>
        <v>-</v>
      </c>
      <c r="Q133" s="149" t="str">
        <f>$P$15</f>
        <v>-</v>
      </c>
      <c r="R133" s="223" t="s">
        <v>347</v>
      </c>
      <c r="S133" s="82"/>
      <c r="T133" s="33" t="s">
        <v>5</v>
      </c>
      <c r="U133" s="33" t="s">
        <v>6</v>
      </c>
      <c r="V133" s="33" t="s">
        <v>7</v>
      </c>
      <c r="W133" s="66"/>
      <c r="X133" s="33" t="s">
        <v>8</v>
      </c>
      <c r="Y133" s="33" t="s">
        <v>9</v>
      </c>
      <c r="AB133"/>
      <c r="AC133"/>
      <c r="AD133"/>
      <c r="AE133" s="48"/>
    </row>
    <row r="134" spans="1:31" s="7" customFormat="1" ht="15" customHeight="1" x14ac:dyDescent="0.2">
      <c r="A134" s="23" t="s">
        <v>169</v>
      </c>
      <c r="B134" s="34" t="s">
        <v>170</v>
      </c>
      <c r="C134" s="389"/>
      <c r="D134" s="390"/>
      <c r="E134" s="390"/>
      <c r="F134" s="422"/>
      <c r="G134" s="28">
        <v>1</v>
      </c>
      <c r="H134" s="199">
        <v>0</v>
      </c>
      <c r="I134" s="69"/>
      <c r="J134" s="28"/>
      <c r="K134" s="304"/>
      <c r="L134" s="69"/>
      <c r="M134" s="69"/>
      <c r="N134" s="63">
        <f>G134*H134*J134*K134</f>
        <v>0</v>
      </c>
      <c r="O134" s="82" t="str">
        <f t="shared" ref="O134:O141" si="57">IF(H134&lt;&gt;0,IF(I134="","Select duration basis!  ",""),"")&amp;IF(H134&lt;&gt;0,IF(L134="","Allocate cost!  ",""),"")&amp;IF(H134&lt;&gt;0,IF(M134="","Indicate origin!",""),"")</f>
        <v/>
      </c>
      <c r="P134" s="286"/>
      <c r="Q134" s="287"/>
      <c r="R134" s="224">
        <f t="shared" ref="R134:R141" si="58">SUM(P134+Q134)</f>
        <v>0</v>
      </c>
      <c r="S134" s="82"/>
      <c r="T134" s="94" t="str">
        <f t="shared" ref="T134:T141" si="59">IF(L134="Internal",N134,"-")</f>
        <v>-</v>
      </c>
      <c r="U134" s="94" t="str">
        <f t="shared" ref="U134:U141" si="60">IF(L134="Related",N134,"-")</f>
        <v>-</v>
      </c>
      <c r="V134" s="94" t="str">
        <f t="shared" ref="V134:V141" si="61">IF(L134="External",N134,"-")</f>
        <v>-</v>
      </c>
      <c r="W134" s="66"/>
      <c r="X134" s="94" t="str">
        <f t="shared" ref="X134:X141" si="62">IF($M134="Canadian",IF(OR($N134="",$N134=0),"-",$N134),"-")</f>
        <v>-</v>
      </c>
      <c r="Y134" s="94" t="str">
        <f t="shared" ref="Y134:Y141" si="63">IF($M134="Non-Canadian",IF(OR($N134="",$N134=0),"-",$N134),"-")</f>
        <v>-</v>
      </c>
      <c r="AB134"/>
      <c r="AC134"/>
      <c r="AD134"/>
      <c r="AE134" s="5"/>
    </row>
    <row r="135" spans="1:31" ht="15" customHeight="1" x14ac:dyDescent="0.2">
      <c r="A135" s="23" t="s">
        <v>171</v>
      </c>
      <c r="B135" s="24" t="s">
        <v>172</v>
      </c>
      <c r="C135" s="389"/>
      <c r="D135" s="390"/>
      <c r="E135" s="390"/>
      <c r="F135" s="422"/>
      <c r="G135" s="28">
        <v>1</v>
      </c>
      <c r="H135" s="199">
        <v>0</v>
      </c>
      <c r="I135" s="69"/>
      <c r="J135" s="28"/>
      <c r="K135" s="304"/>
      <c r="L135" s="69"/>
      <c r="M135" s="69"/>
      <c r="N135" s="63">
        <f t="shared" ref="N135:N141" si="64">G135*H135*J135*K135</f>
        <v>0</v>
      </c>
      <c r="O135" s="82" t="str">
        <f t="shared" si="57"/>
        <v/>
      </c>
      <c r="P135" s="286"/>
      <c r="Q135" s="287"/>
      <c r="R135" s="224">
        <f t="shared" si="58"/>
        <v>0</v>
      </c>
      <c r="T135" s="94" t="str">
        <f t="shared" si="59"/>
        <v>-</v>
      </c>
      <c r="U135" s="94" t="str">
        <f t="shared" si="60"/>
        <v>-</v>
      </c>
      <c r="V135" s="94" t="str">
        <f t="shared" si="61"/>
        <v>-</v>
      </c>
      <c r="X135" s="94" t="str">
        <f t="shared" si="62"/>
        <v>-</v>
      </c>
      <c r="Y135" s="94" t="str">
        <f t="shared" si="63"/>
        <v>-</v>
      </c>
      <c r="AE135" s="7"/>
    </row>
    <row r="136" spans="1:31" ht="15" customHeight="1" x14ac:dyDescent="0.2">
      <c r="A136" s="23" t="s">
        <v>173</v>
      </c>
      <c r="B136" s="24" t="s">
        <v>174</v>
      </c>
      <c r="C136" s="389"/>
      <c r="D136" s="390"/>
      <c r="E136" s="390"/>
      <c r="F136" s="422"/>
      <c r="G136" s="28">
        <v>1</v>
      </c>
      <c r="H136" s="199">
        <v>0</v>
      </c>
      <c r="I136" s="69"/>
      <c r="J136" s="28"/>
      <c r="K136" s="304"/>
      <c r="L136" s="69"/>
      <c r="M136" s="69"/>
      <c r="N136" s="63">
        <f t="shared" si="64"/>
        <v>0</v>
      </c>
      <c r="O136" s="82" t="str">
        <f t="shared" si="57"/>
        <v/>
      </c>
      <c r="P136" s="286"/>
      <c r="Q136" s="287"/>
      <c r="R136" s="224">
        <f t="shared" si="58"/>
        <v>0</v>
      </c>
      <c r="T136" s="94" t="str">
        <f t="shared" si="59"/>
        <v>-</v>
      </c>
      <c r="U136" s="94" t="str">
        <f t="shared" si="60"/>
        <v>-</v>
      </c>
      <c r="V136" s="94" t="str">
        <f t="shared" si="61"/>
        <v>-</v>
      </c>
      <c r="X136" s="94" t="str">
        <f t="shared" si="62"/>
        <v>-</v>
      </c>
      <c r="Y136" s="94" t="str">
        <f t="shared" si="63"/>
        <v>-</v>
      </c>
    </row>
    <row r="137" spans="1:31" ht="15" customHeight="1" x14ac:dyDescent="0.2">
      <c r="A137" s="23" t="s">
        <v>175</v>
      </c>
      <c r="B137" s="24" t="s">
        <v>176</v>
      </c>
      <c r="C137" s="389"/>
      <c r="D137" s="390"/>
      <c r="E137" s="390"/>
      <c r="F137" s="422"/>
      <c r="G137" s="28">
        <v>1</v>
      </c>
      <c r="H137" s="199">
        <v>0</v>
      </c>
      <c r="I137" s="69"/>
      <c r="J137" s="28"/>
      <c r="K137" s="304"/>
      <c r="L137" s="69"/>
      <c r="M137" s="69"/>
      <c r="N137" s="63">
        <f t="shared" si="64"/>
        <v>0</v>
      </c>
      <c r="O137" s="82" t="str">
        <f t="shared" si="57"/>
        <v/>
      </c>
      <c r="P137" s="286"/>
      <c r="Q137" s="287"/>
      <c r="R137" s="224">
        <f t="shared" si="58"/>
        <v>0</v>
      </c>
      <c r="T137" s="94" t="str">
        <f t="shared" si="59"/>
        <v>-</v>
      </c>
      <c r="U137" s="94" t="str">
        <f t="shared" si="60"/>
        <v>-</v>
      </c>
      <c r="V137" s="94" t="str">
        <f t="shared" si="61"/>
        <v>-</v>
      </c>
      <c r="X137" s="94" t="str">
        <f t="shared" si="62"/>
        <v>-</v>
      </c>
      <c r="Y137" s="94" t="str">
        <f t="shared" si="63"/>
        <v>-</v>
      </c>
    </row>
    <row r="138" spans="1:31" ht="15" customHeight="1" x14ac:dyDescent="0.25">
      <c r="A138" s="23" t="s">
        <v>177</v>
      </c>
      <c r="B138" s="24" t="s">
        <v>178</v>
      </c>
      <c r="C138" s="389"/>
      <c r="D138" s="390"/>
      <c r="E138" s="390"/>
      <c r="F138" s="422"/>
      <c r="G138" s="28">
        <v>1</v>
      </c>
      <c r="H138" s="199">
        <v>0</v>
      </c>
      <c r="I138" s="69"/>
      <c r="J138" s="28"/>
      <c r="K138" s="304"/>
      <c r="L138" s="69"/>
      <c r="M138" s="69"/>
      <c r="N138" s="63">
        <f t="shared" si="64"/>
        <v>0</v>
      </c>
      <c r="O138" s="82" t="str">
        <f t="shared" si="57"/>
        <v/>
      </c>
      <c r="P138" s="286"/>
      <c r="Q138" s="287"/>
      <c r="R138" s="224">
        <f t="shared" si="58"/>
        <v>0</v>
      </c>
      <c r="T138" s="94" t="str">
        <f t="shared" si="59"/>
        <v>-</v>
      </c>
      <c r="U138" s="94" t="str">
        <f t="shared" si="60"/>
        <v>-</v>
      </c>
      <c r="V138" s="94" t="str">
        <f t="shared" si="61"/>
        <v>-</v>
      </c>
      <c r="X138" s="94" t="str">
        <f t="shared" si="62"/>
        <v>-</v>
      </c>
      <c r="Y138" s="94" t="str">
        <f t="shared" si="63"/>
        <v>-</v>
      </c>
      <c r="AB138" s="2"/>
      <c r="AC138" s="2"/>
      <c r="AD138" s="2"/>
    </row>
    <row r="139" spans="1:31" ht="15" customHeight="1" x14ac:dyDescent="0.2">
      <c r="A139" s="23" t="s">
        <v>179</v>
      </c>
      <c r="B139" s="24" t="s">
        <v>180</v>
      </c>
      <c r="C139" s="389"/>
      <c r="D139" s="390"/>
      <c r="E139" s="390"/>
      <c r="F139" s="422"/>
      <c r="G139" s="28">
        <v>1</v>
      </c>
      <c r="H139" s="199">
        <v>0</v>
      </c>
      <c r="I139" s="69"/>
      <c r="J139" s="28"/>
      <c r="K139" s="304"/>
      <c r="L139" s="69"/>
      <c r="M139" s="69"/>
      <c r="N139" s="63">
        <f t="shared" si="64"/>
        <v>0</v>
      </c>
      <c r="O139" s="82" t="str">
        <f t="shared" si="57"/>
        <v/>
      </c>
      <c r="P139" s="286"/>
      <c r="Q139" s="287"/>
      <c r="R139" s="224">
        <f t="shared" si="58"/>
        <v>0</v>
      </c>
      <c r="T139" s="94" t="str">
        <f t="shared" si="59"/>
        <v>-</v>
      </c>
      <c r="U139" s="94" t="str">
        <f t="shared" si="60"/>
        <v>-</v>
      </c>
      <c r="V139" s="94" t="str">
        <f t="shared" si="61"/>
        <v>-</v>
      </c>
      <c r="X139" s="94" t="str">
        <f t="shared" si="62"/>
        <v>-</v>
      </c>
      <c r="Y139" s="94" t="str">
        <f t="shared" si="63"/>
        <v>-</v>
      </c>
    </row>
    <row r="140" spans="1:31" ht="15" customHeight="1" x14ac:dyDescent="0.25">
      <c r="A140" s="23" t="s">
        <v>181</v>
      </c>
      <c r="B140" s="24" t="s">
        <v>182</v>
      </c>
      <c r="C140" s="389"/>
      <c r="D140" s="390"/>
      <c r="E140" s="390"/>
      <c r="F140" s="422"/>
      <c r="G140" s="28">
        <v>1</v>
      </c>
      <c r="H140" s="199">
        <v>0</v>
      </c>
      <c r="I140" s="69"/>
      <c r="J140" s="28"/>
      <c r="K140" s="304"/>
      <c r="L140" s="69"/>
      <c r="M140" s="69"/>
      <c r="N140" s="63">
        <f t="shared" si="64"/>
        <v>0</v>
      </c>
      <c r="O140" s="82" t="str">
        <f t="shared" si="57"/>
        <v/>
      </c>
      <c r="P140" s="286"/>
      <c r="Q140" s="287"/>
      <c r="R140" s="224">
        <f t="shared" si="58"/>
        <v>0</v>
      </c>
      <c r="T140" s="94" t="str">
        <f t="shared" si="59"/>
        <v>-</v>
      </c>
      <c r="U140" s="94" t="str">
        <f t="shared" si="60"/>
        <v>-</v>
      </c>
      <c r="V140" s="94" t="str">
        <f t="shared" si="61"/>
        <v>-</v>
      </c>
      <c r="X140" s="94" t="str">
        <f t="shared" si="62"/>
        <v>-</v>
      </c>
      <c r="Y140" s="94" t="str">
        <f t="shared" si="63"/>
        <v>-</v>
      </c>
      <c r="AB140" s="2"/>
      <c r="AC140" s="2"/>
      <c r="AD140" s="2"/>
    </row>
    <row r="141" spans="1:31" s="2" customFormat="1" ht="15" customHeight="1" x14ac:dyDescent="0.25">
      <c r="A141" s="23" t="s">
        <v>183</v>
      </c>
      <c r="B141" s="24" t="s">
        <v>67</v>
      </c>
      <c r="C141" s="389"/>
      <c r="D141" s="390"/>
      <c r="E141" s="390"/>
      <c r="F141" s="422"/>
      <c r="G141" s="28">
        <v>1</v>
      </c>
      <c r="H141" s="199">
        <v>0</v>
      </c>
      <c r="I141" s="69"/>
      <c r="J141" s="28"/>
      <c r="K141" s="304"/>
      <c r="L141" s="69"/>
      <c r="M141" s="69"/>
      <c r="N141" s="63">
        <f t="shared" si="64"/>
        <v>0</v>
      </c>
      <c r="O141" s="82" t="str">
        <f t="shared" si="57"/>
        <v/>
      </c>
      <c r="P141" s="286"/>
      <c r="Q141" s="287"/>
      <c r="R141" s="224">
        <f t="shared" si="58"/>
        <v>0</v>
      </c>
      <c r="S141" s="82"/>
      <c r="T141" s="94" t="str">
        <f t="shared" si="59"/>
        <v>-</v>
      </c>
      <c r="U141" s="94" t="str">
        <f t="shared" si="60"/>
        <v>-</v>
      </c>
      <c r="V141" s="94" t="str">
        <f t="shared" si="61"/>
        <v>-</v>
      </c>
      <c r="W141" s="66"/>
      <c r="X141" s="94" t="str">
        <f t="shared" si="62"/>
        <v>-</v>
      </c>
      <c r="Y141" s="94" t="str">
        <f t="shared" si="63"/>
        <v>-</v>
      </c>
      <c r="AB141"/>
      <c r="AC141"/>
      <c r="AD141"/>
      <c r="AE141"/>
    </row>
    <row r="142" spans="1:31" ht="15" customHeight="1" thickBot="1" x14ac:dyDescent="0.3">
      <c r="A142" s="38" t="s">
        <v>22</v>
      </c>
      <c r="B142" s="39" t="s">
        <v>184</v>
      </c>
      <c r="C142" s="407"/>
      <c r="D142" s="408"/>
      <c r="E142" s="408"/>
      <c r="F142" s="408"/>
      <c r="G142" s="408"/>
      <c r="H142" s="408"/>
      <c r="I142" s="408"/>
      <c r="J142" s="408"/>
      <c r="K142" s="408"/>
      <c r="L142" s="408"/>
      <c r="M142" s="391"/>
      <c r="N142" s="35">
        <f>ROUND(SUM(N134:N141),0)</f>
        <v>0</v>
      </c>
      <c r="P142" s="152">
        <f>SUM(P134:P141)</f>
        <v>0</v>
      </c>
      <c r="Q142" s="153">
        <f>SUM(Q134:Q141)</f>
        <v>0</v>
      </c>
      <c r="R142" s="226">
        <f>SUM(R134:R141)</f>
        <v>0</v>
      </c>
      <c r="T142" s="122">
        <f>ROUND(SUM(T134:T141),0)</f>
        <v>0</v>
      </c>
      <c r="U142" s="122">
        <f>ROUND(SUM(U134:U141),0)</f>
        <v>0</v>
      </c>
      <c r="V142" s="122">
        <f>ROUND(SUM(V134:V141),0)</f>
        <v>0</v>
      </c>
      <c r="X142" s="122">
        <f>ROUND(SUM(X134:X141),0)</f>
        <v>0</v>
      </c>
      <c r="Y142" s="122">
        <f>ROUND(SUM(Y134:Y141),0)</f>
        <v>0</v>
      </c>
      <c r="AB142" s="48"/>
      <c r="AC142" s="48"/>
      <c r="AD142" s="48"/>
      <c r="AE142" s="2"/>
    </row>
    <row r="143" spans="1:31" s="2" customFormat="1" ht="19.5" customHeight="1" thickBot="1" x14ac:dyDescent="0.3">
      <c r="A143" s="12"/>
      <c r="B143" s="11"/>
      <c r="C143" s="11"/>
      <c r="D143" s="9"/>
      <c r="E143" s="13"/>
      <c r="F143" s="13"/>
      <c r="G143" s="13"/>
      <c r="H143" s="13"/>
      <c r="I143" s="13"/>
      <c r="J143" s="13"/>
      <c r="K143" s="13"/>
      <c r="L143" s="13"/>
      <c r="M143" s="13"/>
      <c r="N143" s="61"/>
      <c r="O143" s="82"/>
      <c r="P143" s="82"/>
      <c r="Q143" s="82"/>
      <c r="R143" s="82"/>
      <c r="S143" s="82"/>
      <c r="T143"/>
      <c r="U143"/>
      <c r="V143"/>
      <c r="W143" s="66"/>
      <c r="X143"/>
      <c r="Y143"/>
      <c r="AB143"/>
      <c r="AC143"/>
      <c r="AD143"/>
      <c r="AE143"/>
    </row>
    <row r="144" spans="1:31" ht="20.100000000000001" customHeight="1" thickBot="1" x14ac:dyDescent="0.3">
      <c r="A144" s="36">
        <v>12</v>
      </c>
      <c r="B144" s="40" t="s">
        <v>330</v>
      </c>
      <c r="C144" s="41"/>
      <c r="D144" s="42"/>
      <c r="E144" s="42"/>
      <c r="F144" s="42"/>
      <c r="G144" s="42"/>
      <c r="H144" s="42"/>
      <c r="I144" s="42"/>
      <c r="J144" s="42"/>
      <c r="K144" s="42"/>
      <c r="L144" s="42"/>
      <c r="M144" s="42"/>
      <c r="N144" s="43"/>
      <c r="P144" s="331" t="s">
        <v>369</v>
      </c>
      <c r="Q144" s="368"/>
      <c r="R144" s="369"/>
      <c r="T144" s="2"/>
      <c r="U144" s="2"/>
      <c r="V144" s="2"/>
      <c r="X144" s="2"/>
      <c r="Y144" s="2"/>
      <c r="AE144" s="2"/>
    </row>
    <row r="145" spans="1:31" s="48" customFormat="1" ht="15" customHeight="1" x14ac:dyDescent="0.2">
      <c r="A145" s="397" t="s">
        <v>38</v>
      </c>
      <c r="B145" s="400" t="s">
        <v>1</v>
      </c>
      <c r="C145" s="392" t="s">
        <v>61</v>
      </c>
      <c r="D145" s="384"/>
      <c r="E145" s="384"/>
      <c r="F145" s="423"/>
      <c r="G145" s="68" t="s">
        <v>167</v>
      </c>
      <c r="H145" s="405" t="s">
        <v>335</v>
      </c>
      <c r="I145" s="406"/>
      <c r="J145" s="68" t="s">
        <v>72</v>
      </c>
      <c r="K145" s="32" t="s">
        <v>408</v>
      </c>
      <c r="L145" s="469" t="s">
        <v>405</v>
      </c>
      <c r="M145" s="467" t="s">
        <v>406</v>
      </c>
      <c r="N145" s="420" t="s">
        <v>4</v>
      </c>
      <c r="O145" s="82"/>
      <c r="P145" s="373" t="s">
        <v>368</v>
      </c>
      <c r="Q145" s="371"/>
      <c r="R145" s="372"/>
      <c r="S145" s="82"/>
      <c r="T145" s="437" t="s">
        <v>316</v>
      </c>
      <c r="U145" s="438"/>
      <c r="V145" s="439"/>
      <c r="W145" s="296"/>
      <c r="X145" s="435" t="s">
        <v>317</v>
      </c>
      <c r="Y145" s="436"/>
      <c r="AB145"/>
      <c r="AC145"/>
      <c r="AD145"/>
      <c r="AE145"/>
    </row>
    <row r="146" spans="1:31" ht="39.950000000000003" customHeight="1" x14ac:dyDescent="0.2">
      <c r="A146" s="398"/>
      <c r="B146" s="399"/>
      <c r="C146" s="386" t="s">
        <v>168</v>
      </c>
      <c r="D146" s="387"/>
      <c r="E146" s="387"/>
      <c r="F146" s="424"/>
      <c r="G146" s="47" t="s">
        <v>338</v>
      </c>
      <c r="H146" s="198" t="s">
        <v>337</v>
      </c>
      <c r="I146" s="197" t="s">
        <v>371</v>
      </c>
      <c r="J146" s="33" t="s">
        <v>77</v>
      </c>
      <c r="K146" s="303" t="s">
        <v>407</v>
      </c>
      <c r="L146" s="470"/>
      <c r="M146" s="468"/>
      <c r="N146" s="421"/>
      <c r="P146" s="230" t="str">
        <f>$P$12</f>
        <v>-</v>
      </c>
      <c r="Q146" s="149" t="str">
        <f>$P$15</f>
        <v>-</v>
      </c>
      <c r="R146" s="223" t="s">
        <v>347</v>
      </c>
      <c r="T146" s="33" t="s">
        <v>5</v>
      </c>
      <c r="U146" s="33" t="s">
        <v>6</v>
      </c>
      <c r="V146" s="33" t="s">
        <v>7</v>
      </c>
      <c r="X146" s="33" t="s">
        <v>8</v>
      </c>
      <c r="Y146" s="33" t="s">
        <v>9</v>
      </c>
      <c r="AE146" s="48"/>
    </row>
    <row r="147" spans="1:31" ht="15" customHeight="1" x14ac:dyDescent="0.2">
      <c r="A147" s="23" t="s">
        <v>185</v>
      </c>
      <c r="B147" s="24" t="s">
        <v>186</v>
      </c>
      <c r="C147" s="389"/>
      <c r="D147" s="390"/>
      <c r="E147" s="390"/>
      <c r="F147" s="422"/>
      <c r="G147" s="28">
        <v>1</v>
      </c>
      <c r="H147" s="199">
        <v>0</v>
      </c>
      <c r="I147" s="69"/>
      <c r="J147" s="28"/>
      <c r="K147" s="304"/>
      <c r="L147" s="69"/>
      <c r="M147" s="69"/>
      <c r="N147" s="63">
        <f t="shared" ref="N147:N158" si="65">G147*H147*J147*K147</f>
        <v>0</v>
      </c>
      <c r="O147" s="82" t="str">
        <f t="shared" ref="O147:O158" si="66">IF(H147&lt;&gt;0,IF(I147="","Select duration basis!  ",""),"")&amp;IF(H147&lt;&gt;0,IF(L147="","Allocate cost!  ",""),"")&amp;IF(H147&lt;&gt;0,IF(M147="","Indicate origin!",""),"")</f>
        <v/>
      </c>
      <c r="P147" s="286"/>
      <c r="Q147" s="287"/>
      <c r="R147" s="224">
        <f t="shared" ref="R147:R158" si="67">SUM(P147+Q147)</f>
        <v>0</v>
      </c>
      <c r="T147" s="94" t="str">
        <f t="shared" ref="T147:T158" si="68">IF(L147="Internal",N147,"-")</f>
        <v>-</v>
      </c>
      <c r="U147" s="94" t="str">
        <f t="shared" ref="U147:U158" si="69">IF(L147="Related",N147,"-")</f>
        <v>-</v>
      </c>
      <c r="V147" s="94" t="str">
        <f t="shared" ref="V147:V158" si="70">IF(L147="External",N147,"-")</f>
        <v>-</v>
      </c>
      <c r="X147" s="94" t="str">
        <f t="shared" ref="X147:X158" si="71">IF($M147="Canadian",IF(OR($N147="",$N147=0),"-",$N147),"-")</f>
        <v>-</v>
      </c>
      <c r="Y147" s="94" t="str">
        <f t="shared" ref="Y147:Y158" si="72">IF($M147="Non-Canadian",IF(OR($N147="",$N147=0),"-",$N147),"-")</f>
        <v>-</v>
      </c>
    </row>
    <row r="148" spans="1:31" ht="15" customHeight="1" x14ac:dyDescent="0.2">
      <c r="A148" s="23" t="s">
        <v>187</v>
      </c>
      <c r="B148" s="24" t="s">
        <v>188</v>
      </c>
      <c r="C148" s="389"/>
      <c r="D148" s="390"/>
      <c r="E148" s="390"/>
      <c r="F148" s="422"/>
      <c r="G148" s="28">
        <v>1</v>
      </c>
      <c r="H148" s="199">
        <v>0</v>
      </c>
      <c r="I148" s="69"/>
      <c r="J148" s="28"/>
      <c r="K148" s="304"/>
      <c r="L148" s="69"/>
      <c r="M148" s="69"/>
      <c r="N148" s="63">
        <f t="shared" si="65"/>
        <v>0</v>
      </c>
      <c r="O148" s="82" t="str">
        <f t="shared" si="66"/>
        <v/>
      </c>
      <c r="P148" s="286"/>
      <c r="Q148" s="287"/>
      <c r="R148" s="224">
        <f t="shared" si="67"/>
        <v>0</v>
      </c>
      <c r="T148" s="94" t="str">
        <f t="shared" si="68"/>
        <v>-</v>
      </c>
      <c r="U148" s="94" t="str">
        <f t="shared" si="69"/>
        <v>-</v>
      </c>
      <c r="V148" s="94" t="str">
        <f t="shared" si="70"/>
        <v>-</v>
      </c>
      <c r="X148" s="94" t="str">
        <f t="shared" si="71"/>
        <v>-</v>
      </c>
      <c r="Y148" s="94" t="str">
        <f t="shared" si="72"/>
        <v>-</v>
      </c>
    </row>
    <row r="149" spans="1:31" ht="15" customHeight="1" x14ac:dyDescent="0.2">
      <c r="A149" s="23" t="s">
        <v>189</v>
      </c>
      <c r="B149" s="24" t="s">
        <v>190</v>
      </c>
      <c r="C149" s="389"/>
      <c r="D149" s="390"/>
      <c r="E149" s="390"/>
      <c r="F149" s="422"/>
      <c r="G149" s="28">
        <v>1</v>
      </c>
      <c r="H149" s="199">
        <v>0</v>
      </c>
      <c r="I149" s="69"/>
      <c r="J149" s="28"/>
      <c r="K149" s="304"/>
      <c r="L149" s="69"/>
      <c r="M149" s="69"/>
      <c r="N149" s="63">
        <f t="shared" si="65"/>
        <v>0</v>
      </c>
      <c r="O149" s="82" t="str">
        <f t="shared" si="66"/>
        <v/>
      </c>
      <c r="P149" s="286"/>
      <c r="Q149" s="287"/>
      <c r="R149" s="224">
        <f t="shared" si="67"/>
        <v>0</v>
      </c>
      <c r="T149" s="94" t="str">
        <f t="shared" si="68"/>
        <v>-</v>
      </c>
      <c r="U149" s="94" t="str">
        <f t="shared" si="69"/>
        <v>-</v>
      </c>
      <c r="V149" s="94" t="str">
        <f t="shared" si="70"/>
        <v>-</v>
      </c>
      <c r="X149" s="94" t="str">
        <f t="shared" si="71"/>
        <v>-</v>
      </c>
      <c r="Y149" s="94" t="str">
        <f t="shared" si="72"/>
        <v>-</v>
      </c>
    </row>
    <row r="150" spans="1:31" ht="15" customHeight="1" x14ac:dyDescent="0.2">
      <c r="A150" s="23" t="s">
        <v>191</v>
      </c>
      <c r="B150" s="24" t="s">
        <v>192</v>
      </c>
      <c r="C150" s="389"/>
      <c r="D150" s="390"/>
      <c r="E150" s="390"/>
      <c r="F150" s="422"/>
      <c r="G150" s="28">
        <v>1</v>
      </c>
      <c r="H150" s="199">
        <v>0</v>
      </c>
      <c r="I150" s="69"/>
      <c r="J150" s="28"/>
      <c r="K150" s="304"/>
      <c r="L150" s="69"/>
      <c r="M150" s="69"/>
      <c r="N150" s="63">
        <f t="shared" si="65"/>
        <v>0</v>
      </c>
      <c r="O150" s="82" t="str">
        <f t="shared" si="66"/>
        <v/>
      </c>
      <c r="P150" s="286"/>
      <c r="Q150" s="287"/>
      <c r="R150" s="224">
        <f t="shared" si="67"/>
        <v>0</v>
      </c>
      <c r="T150" s="94" t="str">
        <f t="shared" si="68"/>
        <v>-</v>
      </c>
      <c r="U150" s="94" t="str">
        <f t="shared" si="69"/>
        <v>-</v>
      </c>
      <c r="V150" s="94" t="str">
        <f t="shared" si="70"/>
        <v>-</v>
      </c>
      <c r="X150" s="94" t="str">
        <f t="shared" si="71"/>
        <v>-</v>
      </c>
      <c r="Y150" s="94" t="str">
        <f t="shared" si="72"/>
        <v>-</v>
      </c>
    </row>
    <row r="151" spans="1:31" ht="15" customHeight="1" x14ac:dyDescent="0.2">
      <c r="A151" s="23" t="s">
        <v>193</v>
      </c>
      <c r="B151" s="24" t="s">
        <v>194</v>
      </c>
      <c r="C151" s="389"/>
      <c r="D151" s="390"/>
      <c r="E151" s="390"/>
      <c r="F151" s="422"/>
      <c r="G151" s="28">
        <v>1</v>
      </c>
      <c r="H151" s="199">
        <v>0</v>
      </c>
      <c r="I151" s="69"/>
      <c r="J151" s="28"/>
      <c r="K151" s="304"/>
      <c r="L151" s="69"/>
      <c r="M151" s="69"/>
      <c r="N151" s="63">
        <f t="shared" si="65"/>
        <v>0</v>
      </c>
      <c r="O151" s="82" t="str">
        <f t="shared" si="66"/>
        <v/>
      </c>
      <c r="P151" s="286"/>
      <c r="Q151" s="287"/>
      <c r="R151" s="224">
        <f t="shared" si="67"/>
        <v>0</v>
      </c>
      <c r="T151" s="94" t="str">
        <f t="shared" si="68"/>
        <v>-</v>
      </c>
      <c r="U151" s="94" t="str">
        <f t="shared" si="69"/>
        <v>-</v>
      </c>
      <c r="V151" s="94" t="str">
        <f t="shared" si="70"/>
        <v>-</v>
      </c>
      <c r="X151" s="94" t="str">
        <f t="shared" si="71"/>
        <v>-</v>
      </c>
      <c r="Y151" s="94" t="str">
        <f t="shared" si="72"/>
        <v>-</v>
      </c>
    </row>
    <row r="152" spans="1:31" ht="15" customHeight="1" x14ac:dyDescent="0.2">
      <c r="A152" s="23" t="s">
        <v>195</v>
      </c>
      <c r="B152" s="24" t="s">
        <v>328</v>
      </c>
      <c r="C152" s="389"/>
      <c r="D152" s="390"/>
      <c r="E152" s="390"/>
      <c r="F152" s="422"/>
      <c r="G152" s="28">
        <v>1</v>
      </c>
      <c r="H152" s="199">
        <v>0</v>
      </c>
      <c r="I152" s="69"/>
      <c r="J152" s="28"/>
      <c r="K152" s="304"/>
      <c r="L152" s="69"/>
      <c r="M152" s="69"/>
      <c r="N152" s="63">
        <f t="shared" si="65"/>
        <v>0</v>
      </c>
      <c r="O152" s="82" t="str">
        <f t="shared" si="66"/>
        <v/>
      </c>
      <c r="P152" s="286"/>
      <c r="Q152" s="287"/>
      <c r="R152" s="224">
        <f t="shared" si="67"/>
        <v>0</v>
      </c>
      <c r="T152" s="94" t="str">
        <f t="shared" si="68"/>
        <v>-</v>
      </c>
      <c r="U152" s="94" t="str">
        <f t="shared" si="69"/>
        <v>-</v>
      </c>
      <c r="V152" s="94" t="str">
        <f t="shared" si="70"/>
        <v>-</v>
      </c>
      <c r="X152" s="94" t="str">
        <f t="shared" si="71"/>
        <v>-</v>
      </c>
      <c r="Y152" s="94" t="str">
        <f t="shared" si="72"/>
        <v>-</v>
      </c>
    </row>
    <row r="153" spans="1:31" ht="15" customHeight="1" x14ac:dyDescent="0.2">
      <c r="A153" s="23" t="s">
        <v>196</v>
      </c>
      <c r="B153" s="24" t="s">
        <v>197</v>
      </c>
      <c r="C153" s="389"/>
      <c r="D153" s="390"/>
      <c r="E153" s="390"/>
      <c r="F153" s="422"/>
      <c r="G153" s="28">
        <v>1</v>
      </c>
      <c r="H153" s="199">
        <v>0</v>
      </c>
      <c r="I153" s="69"/>
      <c r="J153" s="28"/>
      <c r="K153" s="304"/>
      <c r="L153" s="69"/>
      <c r="M153" s="69"/>
      <c r="N153" s="63">
        <f t="shared" si="65"/>
        <v>0</v>
      </c>
      <c r="O153" s="82" t="str">
        <f t="shared" si="66"/>
        <v/>
      </c>
      <c r="P153" s="286"/>
      <c r="Q153" s="287"/>
      <c r="R153" s="224">
        <f t="shared" si="67"/>
        <v>0</v>
      </c>
      <c r="T153" s="94" t="str">
        <f t="shared" si="68"/>
        <v>-</v>
      </c>
      <c r="U153" s="94" t="str">
        <f t="shared" si="69"/>
        <v>-</v>
      </c>
      <c r="V153" s="94" t="str">
        <f t="shared" si="70"/>
        <v>-</v>
      </c>
      <c r="X153" s="94" t="str">
        <f t="shared" si="71"/>
        <v>-</v>
      </c>
      <c r="Y153" s="94" t="str">
        <f t="shared" si="72"/>
        <v>-</v>
      </c>
    </row>
    <row r="154" spans="1:31" ht="15" customHeight="1" x14ac:dyDescent="0.2">
      <c r="A154" s="23" t="s">
        <v>198</v>
      </c>
      <c r="B154" s="24" t="s">
        <v>199</v>
      </c>
      <c r="C154" s="389"/>
      <c r="D154" s="390"/>
      <c r="E154" s="390"/>
      <c r="F154" s="422"/>
      <c r="G154" s="28">
        <v>1</v>
      </c>
      <c r="H154" s="199">
        <v>0</v>
      </c>
      <c r="I154" s="69"/>
      <c r="J154" s="28"/>
      <c r="K154" s="304"/>
      <c r="L154" s="69"/>
      <c r="M154" s="69"/>
      <c r="N154" s="63">
        <f t="shared" si="65"/>
        <v>0</v>
      </c>
      <c r="O154" s="82" t="str">
        <f t="shared" si="66"/>
        <v/>
      </c>
      <c r="P154" s="286"/>
      <c r="Q154" s="287"/>
      <c r="R154" s="224">
        <f t="shared" si="67"/>
        <v>0</v>
      </c>
      <c r="T154" s="94" t="str">
        <f t="shared" si="68"/>
        <v>-</v>
      </c>
      <c r="U154" s="94" t="str">
        <f t="shared" si="69"/>
        <v>-</v>
      </c>
      <c r="V154" s="94" t="str">
        <f t="shared" si="70"/>
        <v>-</v>
      </c>
      <c r="X154" s="94" t="str">
        <f t="shared" si="71"/>
        <v>-</v>
      </c>
      <c r="Y154" s="94" t="str">
        <f t="shared" si="72"/>
        <v>-</v>
      </c>
    </row>
    <row r="155" spans="1:31" ht="15" customHeight="1" x14ac:dyDescent="0.25">
      <c r="A155" s="23" t="s">
        <v>200</v>
      </c>
      <c r="B155" s="24" t="s">
        <v>201</v>
      </c>
      <c r="C155" s="389"/>
      <c r="D155" s="390"/>
      <c r="E155" s="390"/>
      <c r="F155" s="422"/>
      <c r="G155" s="28">
        <v>1</v>
      </c>
      <c r="H155" s="199">
        <v>0</v>
      </c>
      <c r="I155" s="69"/>
      <c r="J155" s="28"/>
      <c r="K155" s="304"/>
      <c r="L155" s="69"/>
      <c r="M155" s="69"/>
      <c r="N155" s="63">
        <f t="shared" si="65"/>
        <v>0</v>
      </c>
      <c r="O155" s="82" t="str">
        <f t="shared" si="66"/>
        <v/>
      </c>
      <c r="P155" s="286"/>
      <c r="Q155" s="287"/>
      <c r="R155" s="224">
        <f t="shared" si="67"/>
        <v>0</v>
      </c>
      <c r="T155" s="94" t="str">
        <f t="shared" si="68"/>
        <v>-</v>
      </c>
      <c r="U155" s="94" t="str">
        <f t="shared" si="69"/>
        <v>-</v>
      </c>
      <c r="V155" s="94" t="str">
        <f t="shared" si="70"/>
        <v>-</v>
      </c>
      <c r="X155" s="94" t="str">
        <f t="shared" si="71"/>
        <v>-</v>
      </c>
      <c r="Y155" s="94" t="str">
        <f t="shared" si="72"/>
        <v>-</v>
      </c>
      <c r="AB155" s="2"/>
      <c r="AC155" s="2"/>
      <c r="AD155" s="2"/>
    </row>
    <row r="156" spans="1:31" ht="15" customHeight="1" x14ac:dyDescent="0.2">
      <c r="A156" s="23" t="s">
        <v>202</v>
      </c>
      <c r="B156" s="24" t="s">
        <v>203</v>
      </c>
      <c r="C156" s="389"/>
      <c r="D156" s="390"/>
      <c r="E156" s="390"/>
      <c r="F156" s="422"/>
      <c r="G156" s="28">
        <v>1</v>
      </c>
      <c r="H156" s="199">
        <v>0</v>
      </c>
      <c r="I156" s="69"/>
      <c r="J156" s="28"/>
      <c r="K156" s="304"/>
      <c r="L156" s="69"/>
      <c r="M156" s="69"/>
      <c r="N156" s="63">
        <f t="shared" si="65"/>
        <v>0</v>
      </c>
      <c r="O156" s="82" t="str">
        <f t="shared" si="66"/>
        <v/>
      </c>
      <c r="P156" s="286"/>
      <c r="Q156" s="287"/>
      <c r="R156" s="224">
        <f t="shared" si="67"/>
        <v>0</v>
      </c>
      <c r="T156" s="94" t="str">
        <f t="shared" si="68"/>
        <v>-</v>
      </c>
      <c r="U156" s="94" t="str">
        <f t="shared" si="69"/>
        <v>-</v>
      </c>
      <c r="V156" s="94" t="str">
        <f t="shared" si="70"/>
        <v>-</v>
      </c>
      <c r="X156" s="94" t="str">
        <f t="shared" si="71"/>
        <v>-</v>
      </c>
      <c r="Y156" s="94" t="str">
        <f t="shared" si="72"/>
        <v>-</v>
      </c>
    </row>
    <row r="157" spans="1:31" ht="15" customHeight="1" x14ac:dyDescent="0.2">
      <c r="A157" s="23" t="s">
        <v>204</v>
      </c>
      <c r="B157" s="24" t="s">
        <v>182</v>
      </c>
      <c r="C157" s="389"/>
      <c r="D157" s="390"/>
      <c r="E157" s="390"/>
      <c r="F157" s="422"/>
      <c r="G157" s="28">
        <v>1</v>
      </c>
      <c r="H157" s="199">
        <v>0</v>
      </c>
      <c r="I157" s="69"/>
      <c r="J157" s="28"/>
      <c r="K157" s="304"/>
      <c r="L157" s="69"/>
      <c r="M157" s="69"/>
      <c r="N157" s="63">
        <f t="shared" si="65"/>
        <v>0</v>
      </c>
      <c r="O157" s="82" t="str">
        <f t="shared" si="66"/>
        <v/>
      </c>
      <c r="P157" s="286"/>
      <c r="Q157" s="287"/>
      <c r="R157" s="224">
        <f t="shared" si="67"/>
        <v>0</v>
      </c>
      <c r="T157" s="94" t="str">
        <f t="shared" si="68"/>
        <v>-</v>
      </c>
      <c r="U157" s="94" t="str">
        <f t="shared" si="69"/>
        <v>-</v>
      </c>
      <c r="V157" s="94" t="str">
        <f t="shared" si="70"/>
        <v>-</v>
      </c>
      <c r="X157" s="94" t="str">
        <f t="shared" si="71"/>
        <v>-</v>
      </c>
      <c r="Y157" s="94" t="str">
        <f t="shared" si="72"/>
        <v>-</v>
      </c>
    </row>
    <row r="158" spans="1:31" s="2" customFormat="1" ht="15" customHeight="1" x14ac:dyDescent="0.25">
      <c r="A158" s="23" t="s">
        <v>205</v>
      </c>
      <c r="B158" s="24" t="s">
        <v>67</v>
      </c>
      <c r="C158" s="389"/>
      <c r="D158" s="390"/>
      <c r="E158" s="390"/>
      <c r="F158" s="422"/>
      <c r="G158" s="28">
        <v>1</v>
      </c>
      <c r="H158" s="199">
        <v>0</v>
      </c>
      <c r="I158" s="69"/>
      <c r="J158" s="28"/>
      <c r="K158" s="304"/>
      <c r="L158" s="69"/>
      <c r="M158" s="69"/>
      <c r="N158" s="63">
        <f t="shared" si="65"/>
        <v>0</v>
      </c>
      <c r="O158" s="82" t="str">
        <f t="shared" si="66"/>
        <v/>
      </c>
      <c r="P158" s="286"/>
      <c r="Q158" s="287"/>
      <c r="R158" s="224">
        <f t="shared" si="67"/>
        <v>0</v>
      </c>
      <c r="S158" s="82"/>
      <c r="T158" s="94" t="str">
        <f t="shared" si="68"/>
        <v>-</v>
      </c>
      <c r="U158" s="94" t="str">
        <f t="shared" si="69"/>
        <v>-</v>
      </c>
      <c r="V158" s="94" t="str">
        <f t="shared" si="70"/>
        <v>-</v>
      </c>
      <c r="W158" s="66"/>
      <c r="X158" s="94" t="str">
        <f t="shared" si="71"/>
        <v>-</v>
      </c>
      <c r="Y158" s="94" t="str">
        <f t="shared" si="72"/>
        <v>-</v>
      </c>
      <c r="AB158"/>
      <c r="AC158"/>
      <c r="AD158"/>
      <c r="AE158"/>
    </row>
    <row r="159" spans="1:31" ht="15" customHeight="1" thickBot="1" x14ac:dyDescent="0.3">
      <c r="A159" s="38" t="s">
        <v>23</v>
      </c>
      <c r="B159" s="39" t="s">
        <v>329</v>
      </c>
      <c r="C159" s="407"/>
      <c r="D159" s="408"/>
      <c r="E159" s="408"/>
      <c r="F159" s="408"/>
      <c r="G159" s="408"/>
      <c r="H159" s="408"/>
      <c r="I159" s="408"/>
      <c r="J159" s="408"/>
      <c r="K159" s="408"/>
      <c r="L159" s="408"/>
      <c r="M159" s="391"/>
      <c r="N159" s="35">
        <f>ROUND(SUM(N147:N158),0)</f>
        <v>0</v>
      </c>
      <c r="P159" s="152">
        <f>SUM(P147:P158)</f>
        <v>0</v>
      </c>
      <c r="Q159" s="153">
        <f>SUM(Q147:Q158)</f>
        <v>0</v>
      </c>
      <c r="R159" s="226">
        <f>SUM(R147:R158)</f>
        <v>0</v>
      </c>
      <c r="T159" s="122">
        <f>ROUND(SUM(T147:T158),0)</f>
        <v>0</v>
      </c>
      <c r="U159" s="122">
        <f>ROUND(SUM(U147:U158),0)</f>
        <v>0</v>
      </c>
      <c r="V159" s="122">
        <f>ROUND(SUM(V147:V158),0)</f>
        <v>0</v>
      </c>
      <c r="X159" s="122">
        <f>ROUND(SUM(X147:X158),0)</f>
        <v>0</v>
      </c>
      <c r="Y159" s="122">
        <f>ROUND(SUM(Y147:Y158),0)</f>
        <v>0</v>
      </c>
      <c r="AE159" s="2"/>
    </row>
    <row r="160" spans="1:31" ht="24" customHeight="1" x14ac:dyDescent="0.2"/>
    <row r="161" spans="1:31" ht="15" customHeight="1" x14ac:dyDescent="0.2">
      <c r="A161" s="425" t="s">
        <v>331</v>
      </c>
      <c r="B161" s="426"/>
      <c r="C161" s="426"/>
      <c r="D161" s="426"/>
      <c r="E161" s="426"/>
      <c r="F161" s="426"/>
      <c r="G161" s="426"/>
      <c r="H161" s="426"/>
      <c r="I161" s="426"/>
      <c r="J161" s="426"/>
      <c r="K161" s="426"/>
      <c r="L161" s="427"/>
      <c r="M161" s="428"/>
      <c r="N161" s="96">
        <f>N159+N142+N127+N114+N107+N99+N86+N75+N61</f>
        <v>0</v>
      </c>
      <c r="P161" s="293">
        <f>P159+P142+P127+P114+P107+P99+P86+P75+P61</f>
        <v>0</v>
      </c>
      <c r="Q161" s="293">
        <f>Q159+Q142+Q127+Q114+Q107+Q99+Q86+Q75+Q61</f>
        <v>0</v>
      </c>
      <c r="R161" s="293">
        <f>R159+R142+R127+R114+R107+R99+R86+R75+R61</f>
        <v>0</v>
      </c>
      <c r="T161" s="64">
        <f>T159+T142+T127+T114+T107+T99+T86+T75+T61</f>
        <v>0</v>
      </c>
      <c r="U161" s="64">
        <f>U159+U142+U127+U114+U107+U99+U86+U75+U61</f>
        <v>0</v>
      </c>
      <c r="V161" s="64">
        <f>V159+V142+V127+V114+V107+V99+V86+V75+V61</f>
        <v>0</v>
      </c>
      <c r="X161" s="64">
        <f>X159+X142+X127+X114+X107+X99+X86+X75+X61</f>
        <v>0</v>
      </c>
      <c r="Y161" s="64">
        <f>Y159+Y142+Y127+Y114+Y107+Y99+Y86+Y75+Y61</f>
        <v>0</v>
      </c>
    </row>
    <row r="162" spans="1:31" ht="24" customHeight="1" thickBot="1" x14ac:dyDescent="0.3">
      <c r="A162" s="58"/>
      <c r="B162" s="58"/>
      <c r="C162" s="58"/>
      <c r="D162" s="58"/>
      <c r="E162" s="58"/>
      <c r="F162" s="58"/>
      <c r="G162" s="58"/>
      <c r="H162" s="58"/>
      <c r="I162" s="58"/>
      <c r="J162" s="58"/>
      <c r="K162" s="58"/>
      <c r="L162" s="58"/>
      <c r="M162" s="58"/>
      <c r="N162" s="59"/>
      <c r="AB162" s="2"/>
      <c r="AC162" s="2"/>
      <c r="AD162" s="2"/>
    </row>
    <row r="163" spans="1:31" ht="24" customHeight="1" thickBot="1" x14ac:dyDescent="0.25">
      <c r="A163" s="417" t="s">
        <v>385</v>
      </c>
      <c r="B163" s="418"/>
      <c r="C163" s="418"/>
      <c r="D163" s="418"/>
      <c r="E163" s="418"/>
      <c r="F163" s="418"/>
      <c r="G163" s="418"/>
      <c r="H163" s="418"/>
      <c r="I163" s="418"/>
      <c r="J163" s="418"/>
      <c r="K163" s="418"/>
      <c r="L163" s="418"/>
      <c r="M163" s="418"/>
      <c r="N163" s="419"/>
    </row>
    <row r="164" spans="1:31" ht="27.75" customHeight="1" x14ac:dyDescent="0.2">
      <c r="A164" s="414" t="s">
        <v>386</v>
      </c>
      <c r="B164" s="415"/>
      <c r="C164" s="415"/>
      <c r="D164" s="415"/>
      <c r="E164" s="415"/>
      <c r="F164" s="415"/>
      <c r="G164" s="415"/>
      <c r="H164" s="415"/>
      <c r="I164" s="415"/>
      <c r="J164" s="415"/>
      <c r="K164" s="415"/>
      <c r="L164" s="415"/>
      <c r="M164" s="415"/>
      <c r="N164" s="416"/>
      <c r="AB164" s="48"/>
      <c r="AC164" s="48"/>
      <c r="AD164" s="48"/>
    </row>
    <row r="165" spans="1:31" s="2" customFormat="1" ht="19.5" customHeight="1" thickBot="1" x14ac:dyDescent="0.3">
      <c r="A165" s="414" t="s">
        <v>206</v>
      </c>
      <c r="B165" s="415"/>
      <c r="C165" s="415"/>
      <c r="D165" s="415"/>
      <c r="E165" s="415"/>
      <c r="F165" s="415"/>
      <c r="G165" s="415"/>
      <c r="H165" s="415"/>
      <c r="I165" s="415"/>
      <c r="J165" s="415"/>
      <c r="K165" s="415"/>
      <c r="L165" s="415"/>
      <c r="M165" s="415"/>
      <c r="N165" s="416"/>
      <c r="O165" s="82"/>
      <c r="P165" s="82"/>
      <c r="Q165" s="82"/>
      <c r="R165" s="82"/>
      <c r="S165" s="82"/>
      <c r="T165"/>
      <c r="U165"/>
      <c r="V165"/>
      <c r="W165" s="66"/>
      <c r="X165"/>
      <c r="Y165"/>
      <c r="AB165" s="48"/>
      <c r="AC165" s="48"/>
      <c r="AD165" s="48"/>
      <c r="AE165"/>
    </row>
    <row r="166" spans="1:31" ht="20.100000000000001" customHeight="1" thickBot="1" x14ac:dyDescent="0.3">
      <c r="A166" s="107">
        <v>13</v>
      </c>
      <c r="B166" s="40" t="s">
        <v>207</v>
      </c>
      <c r="C166" s="41"/>
      <c r="D166" s="42"/>
      <c r="E166" s="42"/>
      <c r="F166" s="42"/>
      <c r="G166" s="42"/>
      <c r="H166" s="42"/>
      <c r="I166" s="42"/>
      <c r="J166" s="42"/>
      <c r="K166" s="42"/>
      <c r="L166" s="42"/>
      <c r="M166" s="42"/>
      <c r="N166" s="43"/>
      <c r="P166" s="331" t="s">
        <v>369</v>
      </c>
      <c r="Q166" s="368"/>
      <c r="R166" s="369"/>
      <c r="T166" s="2"/>
      <c r="U166" s="2"/>
      <c r="V166" s="2"/>
      <c r="X166" s="2"/>
      <c r="Y166" s="2"/>
      <c r="AB166" s="48"/>
      <c r="AC166" s="48"/>
      <c r="AD166" s="48"/>
      <c r="AE166" s="2"/>
    </row>
    <row r="167" spans="1:31" s="48" customFormat="1" ht="15" customHeight="1" x14ac:dyDescent="0.2">
      <c r="A167" s="412" t="s">
        <v>38</v>
      </c>
      <c r="B167" s="400" t="s">
        <v>1</v>
      </c>
      <c r="C167" s="392" t="s">
        <v>61</v>
      </c>
      <c r="D167" s="384"/>
      <c r="E167" s="384"/>
      <c r="F167" s="384"/>
      <c r="G167" s="384"/>
      <c r="H167" s="384"/>
      <c r="I167" s="384"/>
      <c r="J167" s="384"/>
      <c r="K167" s="385"/>
      <c r="L167" s="52" t="s">
        <v>40</v>
      </c>
      <c r="M167" s="52" t="s">
        <v>40</v>
      </c>
      <c r="N167" s="420" t="s">
        <v>4</v>
      </c>
      <c r="O167" s="82"/>
      <c r="P167" s="373" t="s">
        <v>368</v>
      </c>
      <c r="Q167" s="371"/>
      <c r="R167" s="372"/>
      <c r="S167" s="82"/>
      <c r="T167" s="437" t="s">
        <v>316</v>
      </c>
      <c r="U167" s="438"/>
      <c r="V167" s="439"/>
      <c r="W167" s="296"/>
      <c r="X167" s="435" t="s">
        <v>317</v>
      </c>
      <c r="Y167" s="436"/>
      <c r="AE167"/>
    </row>
    <row r="168" spans="1:31" s="48" customFormat="1" ht="15" customHeight="1" x14ac:dyDescent="0.2">
      <c r="A168" s="413"/>
      <c r="B168" s="399"/>
      <c r="C168" s="386" t="s">
        <v>208</v>
      </c>
      <c r="D168" s="387"/>
      <c r="E168" s="387"/>
      <c r="F168" s="387"/>
      <c r="G168" s="387"/>
      <c r="H168" s="387"/>
      <c r="I168" s="387"/>
      <c r="J168" s="387"/>
      <c r="K168" s="388"/>
      <c r="L168" s="88" t="s">
        <v>42</v>
      </c>
      <c r="M168" s="88" t="s">
        <v>43</v>
      </c>
      <c r="N168" s="421"/>
      <c r="O168" s="82"/>
      <c r="P168" s="230" t="str">
        <f>$P$12</f>
        <v>-</v>
      </c>
      <c r="Q168" s="149" t="str">
        <f>$P$15</f>
        <v>-</v>
      </c>
      <c r="R168" s="223" t="s">
        <v>347</v>
      </c>
      <c r="S168" s="82"/>
      <c r="T168" s="33" t="s">
        <v>5</v>
      </c>
      <c r="U168" s="33" t="s">
        <v>6</v>
      </c>
      <c r="V168" s="33" t="s">
        <v>7</v>
      </c>
      <c r="W168" s="66"/>
      <c r="X168" s="33" t="s">
        <v>8</v>
      </c>
      <c r="Y168" s="33" t="s">
        <v>9</v>
      </c>
    </row>
    <row r="169" spans="1:31" s="48" customFormat="1" ht="15" customHeight="1" x14ac:dyDescent="0.2">
      <c r="A169" s="111" t="s">
        <v>209</v>
      </c>
      <c r="B169" s="24" t="s">
        <v>210</v>
      </c>
      <c r="C169" s="458"/>
      <c r="D169" s="459"/>
      <c r="E169" s="459"/>
      <c r="F169" s="459"/>
      <c r="G169" s="459"/>
      <c r="H169" s="459"/>
      <c r="I169" s="459"/>
      <c r="J169" s="459"/>
      <c r="K169" s="431"/>
      <c r="L169" s="69"/>
      <c r="M169" s="69"/>
      <c r="N169" s="49"/>
      <c r="O169" s="82" t="str">
        <f t="shared" ref="O169:O177" si="73">IF(N169&lt;&gt;0,IF(L169="","Allocate cost!  ",""),"")&amp;IF(N169&lt;&gt;0,IF(M169="","Indicate origin!",""),"")</f>
        <v/>
      </c>
      <c r="P169" s="286"/>
      <c r="Q169" s="287"/>
      <c r="R169" s="224">
        <f t="shared" ref="R169:R177" si="74">SUM(P169+Q169)</f>
        <v>0</v>
      </c>
      <c r="S169" s="82"/>
      <c r="T169" s="94" t="str">
        <f t="shared" ref="T169:T177" si="75">IF(L169="Internal",N169,"-")</f>
        <v>-</v>
      </c>
      <c r="U169" s="94" t="str">
        <f t="shared" ref="U169:U177" si="76">IF(L169="Related",N169,"-")</f>
        <v>-</v>
      </c>
      <c r="V169" s="94" t="str">
        <f t="shared" ref="V169:V177" si="77">IF(L169="External",N169,"-")</f>
        <v>-</v>
      </c>
      <c r="W169" s="66"/>
      <c r="X169" s="94" t="str">
        <f t="shared" ref="X169:X177" si="78">IF($M169="Canadian",IF(OR($N169="",$N169=0),"-",$N169),"-")</f>
        <v>-</v>
      </c>
      <c r="Y169" s="94" t="str">
        <f t="shared" ref="Y169:Y177" si="79">IF($M169="Non-Canadian",IF(OR($N169="",$N169=0),"-",$N169),"-")</f>
        <v>-</v>
      </c>
      <c r="AB169"/>
      <c r="AC169"/>
      <c r="AD169"/>
    </row>
    <row r="170" spans="1:31" s="48" customFormat="1" ht="15" customHeight="1" x14ac:dyDescent="0.2">
      <c r="A170" s="111" t="s">
        <v>211</v>
      </c>
      <c r="B170" s="24" t="s">
        <v>212</v>
      </c>
      <c r="C170" s="458"/>
      <c r="D170" s="459"/>
      <c r="E170" s="459"/>
      <c r="F170" s="459"/>
      <c r="G170" s="459"/>
      <c r="H170" s="459"/>
      <c r="I170" s="459"/>
      <c r="J170" s="459"/>
      <c r="K170" s="431"/>
      <c r="L170" s="69"/>
      <c r="M170" s="69"/>
      <c r="N170" s="49"/>
      <c r="O170" s="82" t="str">
        <f t="shared" si="73"/>
        <v/>
      </c>
      <c r="P170" s="286"/>
      <c r="Q170" s="287"/>
      <c r="R170" s="224">
        <f t="shared" si="74"/>
        <v>0</v>
      </c>
      <c r="S170" s="82"/>
      <c r="T170" s="94" t="str">
        <f t="shared" si="75"/>
        <v>-</v>
      </c>
      <c r="U170" s="94" t="str">
        <f t="shared" si="76"/>
        <v>-</v>
      </c>
      <c r="V170" s="94" t="str">
        <f t="shared" si="77"/>
        <v>-</v>
      </c>
      <c r="W170" s="66"/>
      <c r="X170" s="94" t="str">
        <f t="shared" si="78"/>
        <v>-</v>
      </c>
      <c r="Y170" s="94" t="str">
        <f t="shared" si="79"/>
        <v>-</v>
      </c>
      <c r="AB170"/>
      <c r="AC170"/>
      <c r="AD170"/>
    </row>
    <row r="171" spans="1:31" s="48" customFormat="1" ht="15" customHeight="1" x14ac:dyDescent="0.2">
      <c r="A171" s="111" t="s">
        <v>213</v>
      </c>
      <c r="B171" s="24" t="s">
        <v>214</v>
      </c>
      <c r="C171" s="458"/>
      <c r="D171" s="459"/>
      <c r="E171" s="459"/>
      <c r="F171" s="459"/>
      <c r="G171" s="459"/>
      <c r="H171" s="459"/>
      <c r="I171" s="459"/>
      <c r="J171" s="459"/>
      <c r="K171" s="431"/>
      <c r="L171" s="69"/>
      <c r="M171" s="69"/>
      <c r="N171" s="49"/>
      <c r="O171" s="82" t="str">
        <f t="shared" si="73"/>
        <v/>
      </c>
      <c r="P171" s="286"/>
      <c r="Q171" s="287"/>
      <c r="R171" s="224">
        <f t="shared" si="74"/>
        <v>0</v>
      </c>
      <c r="S171" s="82"/>
      <c r="T171" s="94" t="str">
        <f t="shared" si="75"/>
        <v>-</v>
      </c>
      <c r="U171" s="94" t="str">
        <f t="shared" si="76"/>
        <v>-</v>
      </c>
      <c r="V171" s="94" t="str">
        <f t="shared" si="77"/>
        <v>-</v>
      </c>
      <c r="W171" s="66"/>
      <c r="X171" s="94" t="str">
        <f t="shared" si="78"/>
        <v>-</v>
      </c>
      <c r="Y171" s="94" t="str">
        <f t="shared" si="79"/>
        <v>-</v>
      </c>
      <c r="AB171"/>
      <c r="AC171"/>
      <c r="AD171"/>
    </row>
    <row r="172" spans="1:31" ht="15" customHeight="1" x14ac:dyDescent="0.2">
      <c r="A172" s="111" t="s">
        <v>215</v>
      </c>
      <c r="B172" s="24" t="s">
        <v>216</v>
      </c>
      <c r="C172" s="458"/>
      <c r="D172" s="459"/>
      <c r="E172" s="459"/>
      <c r="F172" s="459"/>
      <c r="G172" s="459"/>
      <c r="H172" s="459"/>
      <c r="I172" s="459"/>
      <c r="J172" s="459"/>
      <c r="K172" s="431"/>
      <c r="L172" s="69"/>
      <c r="M172" s="69"/>
      <c r="N172" s="49"/>
      <c r="O172" s="82" t="str">
        <f t="shared" si="73"/>
        <v/>
      </c>
      <c r="P172" s="286"/>
      <c r="Q172" s="287"/>
      <c r="R172" s="224">
        <f t="shared" si="74"/>
        <v>0</v>
      </c>
      <c r="T172" s="94" t="str">
        <f t="shared" si="75"/>
        <v>-</v>
      </c>
      <c r="U172" s="94" t="str">
        <f t="shared" si="76"/>
        <v>-</v>
      </c>
      <c r="V172" s="94" t="str">
        <f t="shared" si="77"/>
        <v>-</v>
      </c>
      <c r="X172" s="94" t="str">
        <f t="shared" si="78"/>
        <v>-</v>
      </c>
      <c r="Y172" s="94" t="str">
        <f t="shared" si="79"/>
        <v>-</v>
      </c>
      <c r="AE172" s="48"/>
    </row>
    <row r="173" spans="1:31" ht="15" customHeight="1" x14ac:dyDescent="0.2">
      <c r="A173" s="108" t="s">
        <v>217</v>
      </c>
      <c r="B173" s="24" t="s">
        <v>218</v>
      </c>
      <c r="C173" s="458"/>
      <c r="D173" s="459"/>
      <c r="E173" s="459"/>
      <c r="F173" s="459"/>
      <c r="G173" s="459"/>
      <c r="H173" s="459"/>
      <c r="I173" s="459"/>
      <c r="J173" s="459"/>
      <c r="K173" s="431"/>
      <c r="L173" s="69"/>
      <c r="M173" s="69"/>
      <c r="N173" s="49"/>
      <c r="O173" s="82" t="str">
        <f t="shared" si="73"/>
        <v/>
      </c>
      <c r="P173" s="286"/>
      <c r="Q173" s="287"/>
      <c r="R173" s="224">
        <f t="shared" si="74"/>
        <v>0</v>
      </c>
      <c r="T173" s="94" t="str">
        <f t="shared" si="75"/>
        <v>-</v>
      </c>
      <c r="U173" s="94" t="str">
        <f t="shared" si="76"/>
        <v>-</v>
      </c>
      <c r="V173" s="94" t="str">
        <f t="shared" si="77"/>
        <v>-</v>
      </c>
      <c r="X173" s="94" t="str">
        <f t="shared" si="78"/>
        <v>-</v>
      </c>
      <c r="Y173" s="94" t="str">
        <f t="shared" si="79"/>
        <v>-</v>
      </c>
    </row>
    <row r="174" spans="1:31" ht="15" customHeight="1" x14ac:dyDescent="0.25">
      <c r="A174" s="108" t="s">
        <v>219</v>
      </c>
      <c r="B174" s="24" t="s">
        <v>220</v>
      </c>
      <c r="C174" s="458"/>
      <c r="D174" s="459"/>
      <c r="E174" s="459"/>
      <c r="F174" s="459"/>
      <c r="G174" s="459"/>
      <c r="H174" s="459"/>
      <c r="I174" s="459"/>
      <c r="J174" s="459"/>
      <c r="K174" s="431"/>
      <c r="L174" s="69"/>
      <c r="M174" s="69"/>
      <c r="N174" s="49"/>
      <c r="O174" s="82" t="str">
        <f t="shared" si="73"/>
        <v/>
      </c>
      <c r="P174" s="286"/>
      <c r="Q174" s="287"/>
      <c r="R174" s="224">
        <f t="shared" si="74"/>
        <v>0</v>
      </c>
      <c r="T174" s="94" t="str">
        <f t="shared" si="75"/>
        <v>-</v>
      </c>
      <c r="U174" s="94" t="str">
        <f t="shared" si="76"/>
        <v>-</v>
      </c>
      <c r="V174" s="94" t="str">
        <f t="shared" si="77"/>
        <v>-</v>
      </c>
      <c r="X174" s="94" t="str">
        <f t="shared" si="78"/>
        <v>-</v>
      </c>
      <c r="Y174" s="94" t="str">
        <f t="shared" si="79"/>
        <v>-</v>
      </c>
      <c r="AB174" s="2"/>
      <c r="AC174" s="2"/>
      <c r="AD174" s="2"/>
    </row>
    <row r="175" spans="1:31" ht="15" customHeight="1" x14ac:dyDescent="0.2">
      <c r="A175" s="108" t="s">
        <v>221</v>
      </c>
      <c r="B175" s="24" t="s">
        <v>222</v>
      </c>
      <c r="C175" s="458"/>
      <c r="D175" s="459"/>
      <c r="E175" s="459"/>
      <c r="F175" s="459"/>
      <c r="G175" s="459"/>
      <c r="H175" s="459"/>
      <c r="I175" s="459"/>
      <c r="J175" s="459"/>
      <c r="K175" s="431"/>
      <c r="L175" s="69"/>
      <c r="M175" s="69"/>
      <c r="N175" s="49"/>
      <c r="O175" s="82" t="str">
        <f t="shared" si="73"/>
        <v/>
      </c>
      <c r="P175" s="286"/>
      <c r="Q175" s="287"/>
      <c r="R175" s="224">
        <f t="shared" si="74"/>
        <v>0</v>
      </c>
      <c r="T175" s="94" t="str">
        <f t="shared" si="75"/>
        <v>-</v>
      </c>
      <c r="U175" s="94" t="str">
        <f t="shared" si="76"/>
        <v>-</v>
      </c>
      <c r="V175" s="94" t="str">
        <f t="shared" si="77"/>
        <v>-</v>
      </c>
      <c r="X175" s="94" t="str">
        <f t="shared" si="78"/>
        <v>-</v>
      </c>
      <c r="Y175" s="94" t="str">
        <f t="shared" si="79"/>
        <v>-</v>
      </c>
    </row>
    <row r="176" spans="1:31" ht="15" customHeight="1" x14ac:dyDescent="0.25">
      <c r="A176" s="108" t="s">
        <v>223</v>
      </c>
      <c r="B176" s="24" t="s">
        <v>224</v>
      </c>
      <c r="C176" s="458"/>
      <c r="D176" s="459"/>
      <c r="E176" s="459"/>
      <c r="F176" s="459"/>
      <c r="G176" s="459"/>
      <c r="H176" s="459"/>
      <c r="I176" s="459"/>
      <c r="J176" s="459"/>
      <c r="K176" s="431"/>
      <c r="L176" s="69"/>
      <c r="M176" s="69"/>
      <c r="N176" s="49"/>
      <c r="O176" s="82" t="str">
        <f t="shared" si="73"/>
        <v/>
      </c>
      <c r="P176" s="286"/>
      <c r="Q176" s="287"/>
      <c r="R176" s="224">
        <f t="shared" si="74"/>
        <v>0</v>
      </c>
      <c r="T176" s="94" t="str">
        <f t="shared" si="75"/>
        <v>-</v>
      </c>
      <c r="U176" s="94" t="str">
        <f t="shared" si="76"/>
        <v>-</v>
      </c>
      <c r="V176" s="94" t="str">
        <f t="shared" si="77"/>
        <v>-</v>
      </c>
      <c r="X176" s="94" t="str">
        <f t="shared" si="78"/>
        <v>-</v>
      </c>
      <c r="Y176" s="94" t="str">
        <f t="shared" si="79"/>
        <v>-</v>
      </c>
      <c r="AB176" s="2"/>
      <c r="AC176" s="2"/>
      <c r="AD176" s="2"/>
    </row>
    <row r="177" spans="1:31" s="2" customFormat="1" ht="15" customHeight="1" x14ac:dyDescent="0.25">
      <c r="A177" s="108" t="s">
        <v>225</v>
      </c>
      <c r="B177" s="24" t="s">
        <v>67</v>
      </c>
      <c r="C177" s="458"/>
      <c r="D177" s="459"/>
      <c r="E177" s="459"/>
      <c r="F177" s="459"/>
      <c r="G177" s="459"/>
      <c r="H177" s="459"/>
      <c r="I177" s="459"/>
      <c r="J177" s="459"/>
      <c r="K177" s="431"/>
      <c r="L177" s="69"/>
      <c r="M177" s="69"/>
      <c r="N177" s="49"/>
      <c r="O177" s="82" t="str">
        <f t="shared" si="73"/>
        <v/>
      </c>
      <c r="P177" s="286"/>
      <c r="Q177" s="287"/>
      <c r="R177" s="224">
        <f t="shared" si="74"/>
        <v>0</v>
      </c>
      <c r="S177" s="82"/>
      <c r="T177" s="94" t="str">
        <f t="shared" si="75"/>
        <v>-</v>
      </c>
      <c r="U177" s="94" t="str">
        <f t="shared" si="76"/>
        <v>-</v>
      </c>
      <c r="V177" s="94" t="str">
        <f t="shared" si="77"/>
        <v>-</v>
      </c>
      <c r="W177" s="66"/>
      <c r="X177" s="94" t="str">
        <f t="shared" si="78"/>
        <v>-</v>
      </c>
      <c r="Y177" s="94" t="str">
        <f t="shared" si="79"/>
        <v>-</v>
      </c>
      <c r="AB177"/>
      <c r="AC177"/>
      <c r="AD177"/>
      <c r="AE177"/>
    </row>
    <row r="178" spans="1:31" ht="15" customHeight="1" thickBot="1" x14ac:dyDescent="0.3">
      <c r="A178" s="109" t="s">
        <v>26</v>
      </c>
      <c r="B178" s="39" t="s">
        <v>226</v>
      </c>
      <c r="C178" s="407"/>
      <c r="D178" s="408"/>
      <c r="E178" s="408"/>
      <c r="F178" s="408"/>
      <c r="G178" s="408"/>
      <c r="H178" s="408"/>
      <c r="I178" s="408"/>
      <c r="J178" s="408"/>
      <c r="K178" s="408"/>
      <c r="L178" s="408"/>
      <c r="M178" s="391"/>
      <c r="N178" s="35">
        <f>ROUND(SUM(N169:N177),0)</f>
        <v>0</v>
      </c>
      <c r="P178" s="152">
        <f>SUM(P169:P177)</f>
        <v>0</v>
      </c>
      <c r="Q178" s="153">
        <f>SUM(Q169:Q177)</f>
        <v>0</v>
      </c>
      <c r="R178" s="226">
        <f>SUM(R169:R177)</f>
        <v>0</v>
      </c>
      <c r="T178" s="122">
        <f>ROUND(SUM(T169:T177),0)</f>
        <v>0</v>
      </c>
      <c r="U178" s="122">
        <f>ROUND(SUM(U169:U177),0)</f>
        <v>0</v>
      </c>
      <c r="V178" s="122">
        <f>ROUND(SUM(V169:V177),0)</f>
        <v>0</v>
      </c>
      <c r="X178" s="122">
        <f>ROUND(SUM(X169:X177),0)</f>
        <v>0</v>
      </c>
      <c r="Y178" s="122">
        <f>ROUND(SUM(Y169:Y177),0)</f>
        <v>0</v>
      </c>
      <c r="AB178" s="48"/>
      <c r="AC178" s="48"/>
      <c r="AD178" s="48"/>
      <c r="AE178" s="2"/>
    </row>
    <row r="179" spans="1:31" s="2" customFormat="1" ht="19.5" customHeight="1" thickBot="1" x14ac:dyDescent="0.3">
      <c r="A179" s="129"/>
      <c r="B179" s="25"/>
      <c r="C179" s="25"/>
      <c r="D179" s="31"/>
      <c r="E179" s="31"/>
      <c r="F179" s="31"/>
      <c r="G179" s="31"/>
      <c r="H179" s="31"/>
      <c r="I179" s="31"/>
      <c r="J179" s="31"/>
      <c r="K179" s="31"/>
      <c r="L179" s="31"/>
      <c r="M179" s="31"/>
      <c r="N179" s="22"/>
      <c r="O179" s="82"/>
      <c r="P179" s="82"/>
      <c r="Q179" s="82"/>
      <c r="R179" s="82"/>
      <c r="S179" s="82"/>
      <c r="T179"/>
      <c r="U179"/>
      <c r="V179"/>
      <c r="W179" s="66"/>
      <c r="X179"/>
      <c r="Y179"/>
      <c r="AB179"/>
      <c r="AC179"/>
      <c r="AD179"/>
      <c r="AE179"/>
    </row>
    <row r="180" spans="1:31" ht="20.100000000000001" customHeight="1" thickBot="1" x14ac:dyDescent="0.3">
      <c r="A180" s="107">
        <v>14</v>
      </c>
      <c r="B180" s="40" t="s">
        <v>227</v>
      </c>
      <c r="C180" s="41"/>
      <c r="D180" s="42"/>
      <c r="E180" s="42"/>
      <c r="F180" s="42"/>
      <c r="G180" s="42"/>
      <c r="H180" s="42"/>
      <c r="I180" s="42"/>
      <c r="J180" s="42"/>
      <c r="K180" s="42"/>
      <c r="L180" s="42"/>
      <c r="M180" s="42"/>
      <c r="N180" s="43"/>
      <c r="P180" s="331" t="s">
        <v>369</v>
      </c>
      <c r="Q180" s="368"/>
      <c r="R180" s="369"/>
      <c r="T180" s="2"/>
      <c r="U180" s="2"/>
      <c r="V180" s="2"/>
      <c r="X180" s="2"/>
      <c r="Y180" s="2"/>
      <c r="AE180" s="2"/>
    </row>
    <row r="181" spans="1:31" s="48" customFormat="1" ht="15" customHeight="1" x14ac:dyDescent="0.2">
      <c r="A181" s="412" t="s">
        <v>38</v>
      </c>
      <c r="B181" s="400" t="s">
        <v>1</v>
      </c>
      <c r="C181" s="392" t="s">
        <v>61</v>
      </c>
      <c r="D181" s="384"/>
      <c r="E181" s="384"/>
      <c r="F181" s="384"/>
      <c r="G181" s="384"/>
      <c r="H181" s="384"/>
      <c r="I181" s="384"/>
      <c r="J181" s="384"/>
      <c r="K181" s="385"/>
      <c r="L181" s="52" t="s">
        <v>40</v>
      </c>
      <c r="M181" s="52" t="s">
        <v>40</v>
      </c>
      <c r="N181" s="420" t="s">
        <v>4</v>
      </c>
      <c r="O181" s="82"/>
      <c r="P181" s="373" t="s">
        <v>368</v>
      </c>
      <c r="Q181" s="371"/>
      <c r="R181" s="372"/>
      <c r="S181" s="82"/>
      <c r="T181" s="437" t="s">
        <v>316</v>
      </c>
      <c r="U181" s="438"/>
      <c r="V181" s="439"/>
      <c r="W181" s="296"/>
      <c r="X181" s="435" t="s">
        <v>317</v>
      </c>
      <c r="Y181" s="436"/>
      <c r="AB181"/>
      <c r="AC181"/>
      <c r="AD181"/>
      <c r="AE181"/>
    </row>
    <row r="182" spans="1:31" ht="15" customHeight="1" x14ac:dyDescent="0.2">
      <c r="A182" s="413"/>
      <c r="B182" s="399"/>
      <c r="C182" s="386" t="s">
        <v>208</v>
      </c>
      <c r="D182" s="387"/>
      <c r="E182" s="387"/>
      <c r="F182" s="387"/>
      <c r="G182" s="387"/>
      <c r="H182" s="387"/>
      <c r="I182" s="387"/>
      <c r="J182" s="387"/>
      <c r="K182" s="388"/>
      <c r="L182" s="88" t="s">
        <v>42</v>
      </c>
      <c r="M182" s="88" t="s">
        <v>43</v>
      </c>
      <c r="N182" s="421"/>
      <c r="P182" s="230" t="str">
        <f>$P$12</f>
        <v>-</v>
      </c>
      <c r="Q182" s="149" t="str">
        <f>$P$15</f>
        <v>-</v>
      </c>
      <c r="R182" s="223" t="s">
        <v>347</v>
      </c>
      <c r="T182" s="33" t="s">
        <v>5</v>
      </c>
      <c r="U182" s="33" t="s">
        <v>6</v>
      </c>
      <c r="V182" s="33" t="s">
        <v>7</v>
      </c>
      <c r="X182" s="33" t="s">
        <v>8</v>
      </c>
      <c r="Y182" s="33" t="s">
        <v>9</v>
      </c>
      <c r="AE182" s="48"/>
    </row>
    <row r="183" spans="1:31" ht="15" customHeight="1" x14ac:dyDescent="0.2">
      <c r="A183" s="108" t="s">
        <v>228</v>
      </c>
      <c r="B183" s="24" t="s">
        <v>229</v>
      </c>
      <c r="C183" s="377"/>
      <c r="D183" s="378"/>
      <c r="E183" s="378"/>
      <c r="F183" s="378"/>
      <c r="G183" s="378"/>
      <c r="H183" s="378"/>
      <c r="I183" s="378"/>
      <c r="J183" s="378"/>
      <c r="K183" s="379"/>
      <c r="L183" s="69"/>
      <c r="M183" s="69"/>
      <c r="N183" s="268"/>
      <c r="O183" s="267" t="str">
        <f t="shared" ref="O183:O198" si="80">IF(N183&lt;&gt;0,IF(L183="","Allocate cost!  ",""),"")&amp;IF(N183&lt;&gt;0,IF(M183="","Indicate origin!",""),"")</f>
        <v/>
      </c>
      <c r="P183" s="286"/>
      <c r="Q183" s="287"/>
      <c r="R183" s="224">
        <f t="shared" ref="R183:R198" si="81">SUM(P183+Q183)</f>
        <v>0</v>
      </c>
      <c r="T183" s="94" t="str">
        <f t="shared" ref="T183:T198" si="82">IF(L183="Internal",N183,"-")</f>
        <v>-</v>
      </c>
      <c r="U183" s="94" t="str">
        <f t="shared" ref="U183:U198" si="83">IF(L183="Related",N183,"-")</f>
        <v>-</v>
      </c>
      <c r="V183" s="94" t="str">
        <f t="shared" ref="V183:V198" si="84">IF(L183="External",N183,"-")</f>
        <v>-</v>
      </c>
      <c r="X183" s="94" t="str">
        <f t="shared" ref="X183:X198" si="85">IF($M183="Canadian",IF(OR($N183="",$N183=0),"-",$N183),"-")</f>
        <v>-</v>
      </c>
      <c r="Y183" s="94" t="str">
        <f t="shared" ref="Y183:Y198" si="86">IF($M183="Non-Canadian",IF(OR($N183="",$N183=0),"-",$N183),"-")</f>
        <v>-</v>
      </c>
    </row>
    <row r="184" spans="1:31" ht="15" customHeight="1" x14ac:dyDescent="0.2">
      <c r="A184" s="110" t="s">
        <v>230</v>
      </c>
      <c r="B184" s="24" t="s">
        <v>231</v>
      </c>
      <c r="C184" s="377"/>
      <c r="D184" s="378"/>
      <c r="E184" s="378"/>
      <c r="F184" s="378"/>
      <c r="G184" s="378"/>
      <c r="H184" s="378"/>
      <c r="I184" s="378"/>
      <c r="J184" s="378"/>
      <c r="K184" s="379"/>
      <c r="L184" s="69"/>
      <c r="M184" s="69"/>
      <c r="N184" s="268"/>
      <c r="O184" s="267" t="str">
        <f t="shared" si="80"/>
        <v/>
      </c>
      <c r="P184" s="286"/>
      <c r="Q184" s="287"/>
      <c r="R184" s="224">
        <f t="shared" si="81"/>
        <v>0</v>
      </c>
      <c r="T184" s="94" t="str">
        <f t="shared" si="82"/>
        <v>-</v>
      </c>
      <c r="U184" s="94" t="str">
        <f t="shared" si="83"/>
        <v>-</v>
      </c>
      <c r="V184" s="94" t="str">
        <f t="shared" si="84"/>
        <v>-</v>
      </c>
      <c r="X184" s="94" t="str">
        <f t="shared" si="85"/>
        <v>-</v>
      </c>
      <c r="Y184" s="94" t="str">
        <f t="shared" si="86"/>
        <v>-</v>
      </c>
    </row>
    <row r="185" spans="1:31" ht="15" customHeight="1" x14ac:dyDescent="0.2">
      <c r="A185" s="110" t="s">
        <v>232</v>
      </c>
      <c r="B185" s="24" t="s">
        <v>233</v>
      </c>
      <c r="C185" s="377"/>
      <c r="D185" s="378"/>
      <c r="E185" s="378"/>
      <c r="F185" s="378"/>
      <c r="G185" s="378"/>
      <c r="H185" s="378"/>
      <c r="I185" s="378"/>
      <c r="J185" s="378"/>
      <c r="K185" s="379"/>
      <c r="L185" s="69"/>
      <c r="M185" s="69"/>
      <c r="N185" s="268"/>
      <c r="O185" s="267" t="str">
        <f t="shared" si="80"/>
        <v/>
      </c>
      <c r="P185" s="286"/>
      <c r="Q185" s="287"/>
      <c r="R185" s="224">
        <f t="shared" si="81"/>
        <v>0</v>
      </c>
      <c r="T185" s="94" t="str">
        <f t="shared" si="82"/>
        <v>-</v>
      </c>
      <c r="U185" s="94" t="str">
        <f t="shared" si="83"/>
        <v>-</v>
      </c>
      <c r="V185" s="94" t="str">
        <f t="shared" si="84"/>
        <v>-</v>
      </c>
      <c r="X185" s="94" t="str">
        <f t="shared" si="85"/>
        <v>-</v>
      </c>
      <c r="Y185" s="94" t="str">
        <f t="shared" si="86"/>
        <v>-</v>
      </c>
    </row>
    <row r="186" spans="1:31" ht="15" customHeight="1" x14ac:dyDescent="0.2">
      <c r="A186" s="108" t="s">
        <v>234</v>
      </c>
      <c r="B186" s="24" t="s">
        <v>235</v>
      </c>
      <c r="C186" s="377"/>
      <c r="D186" s="378"/>
      <c r="E186" s="378"/>
      <c r="F186" s="378"/>
      <c r="G186" s="378"/>
      <c r="H186" s="378"/>
      <c r="I186" s="378"/>
      <c r="J186" s="378"/>
      <c r="K186" s="379"/>
      <c r="L186" s="69"/>
      <c r="M186" s="69"/>
      <c r="N186" s="268"/>
      <c r="O186" s="267" t="str">
        <f t="shared" si="80"/>
        <v/>
      </c>
      <c r="P186" s="286"/>
      <c r="Q186" s="287"/>
      <c r="R186" s="224">
        <f t="shared" si="81"/>
        <v>0</v>
      </c>
      <c r="T186" s="94" t="str">
        <f t="shared" si="82"/>
        <v>-</v>
      </c>
      <c r="U186" s="94" t="str">
        <f t="shared" si="83"/>
        <v>-</v>
      </c>
      <c r="V186" s="94" t="str">
        <f t="shared" si="84"/>
        <v>-</v>
      </c>
      <c r="X186" s="94" t="str">
        <f t="shared" si="85"/>
        <v>-</v>
      </c>
      <c r="Y186" s="94" t="str">
        <f t="shared" si="86"/>
        <v>-</v>
      </c>
    </row>
    <row r="187" spans="1:31" ht="15" customHeight="1" x14ac:dyDescent="0.2">
      <c r="A187" s="108" t="s">
        <v>236</v>
      </c>
      <c r="B187" s="24" t="s">
        <v>237</v>
      </c>
      <c r="C187" s="377"/>
      <c r="D187" s="443"/>
      <c r="E187" s="443"/>
      <c r="F187" s="443"/>
      <c r="G187" s="443"/>
      <c r="H187" s="443"/>
      <c r="I187" s="443"/>
      <c r="J187" s="443"/>
      <c r="K187" s="379"/>
      <c r="L187" s="69"/>
      <c r="M187" s="69"/>
      <c r="N187" s="268"/>
      <c r="O187" s="267" t="str">
        <f t="shared" si="80"/>
        <v/>
      </c>
      <c r="P187" s="286"/>
      <c r="Q187" s="287"/>
      <c r="R187" s="224">
        <f t="shared" si="81"/>
        <v>0</v>
      </c>
      <c r="T187" s="94" t="str">
        <f t="shared" si="82"/>
        <v>-</v>
      </c>
      <c r="U187" s="94" t="str">
        <f t="shared" si="83"/>
        <v>-</v>
      </c>
      <c r="V187" s="94" t="str">
        <f t="shared" si="84"/>
        <v>-</v>
      </c>
      <c r="X187" s="94" t="str">
        <f t="shared" si="85"/>
        <v>-</v>
      </c>
      <c r="Y187" s="94" t="str">
        <f t="shared" si="86"/>
        <v>-</v>
      </c>
    </row>
    <row r="188" spans="1:31" ht="15" customHeight="1" x14ac:dyDescent="0.2">
      <c r="A188" s="108" t="s">
        <v>238</v>
      </c>
      <c r="B188" s="24" t="s">
        <v>239</v>
      </c>
      <c r="C188" s="377"/>
      <c r="D188" s="378"/>
      <c r="E188" s="378"/>
      <c r="F188" s="378"/>
      <c r="G188" s="378"/>
      <c r="H188" s="378"/>
      <c r="I188" s="378"/>
      <c r="J188" s="378"/>
      <c r="K188" s="379"/>
      <c r="L188" s="69"/>
      <c r="M188" s="69"/>
      <c r="N188" s="268"/>
      <c r="O188" s="267" t="str">
        <f t="shared" si="80"/>
        <v/>
      </c>
      <c r="P188" s="286"/>
      <c r="Q188" s="287"/>
      <c r="R188" s="224">
        <f t="shared" si="81"/>
        <v>0</v>
      </c>
      <c r="T188" s="94" t="str">
        <f t="shared" si="82"/>
        <v>-</v>
      </c>
      <c r="U188" s="94" t="str">
        <f t="shared" si="83"/>
        <v>-</v>
      </c>
      <c r="V188" s="94" t="str">
        <f t="shared" si="84"/>
        <v>-</v>
      </c>
      <c r="X188" s="94" t="str">
        <f t="shared" si="85"/>
        <v>-</v>
      </c>
      <c r="Y188" s="94" t="str">
        <f t="shared" si="86"/>
        <v>-</v>
      </c>
    </row>
    <row r="189" spans="1:31" ht="15" customHeight="1" x14ac:dyDescent="0.2">
      <c r="A189" s="108" t="s">
        <v>240</v>
      </c>
      <c r="B189" s="24" t="s">
        <v>241</v>
      </c>
      <c r="C189" s="377"/>
      <c r="D189" s="378"/>
      <c r="E189" s="378"/>
      <c r="F189" s="378"/>
      <c r="G189" s="378"/>
      <c r="H189" s="378"/>
      <c r="I189" s="378"/>
      <c r="J189" s="378"/>
      <c r="K189" s="379"/>
      <c r="L189" s="69"/>
      <c r="M189" s="69"/>
      <c r="N189" s="268"/>
      <c r="O189" s="267" t="str">
        <f t="shared" si="80"/>
        <v/>
      </c>
      <c r="P189" s="286"/>
      <c r="Q189" s="287"/>
      <c r="R189" s="224">
        <f t="shared" si="81"/>
        <v>0</v>
      </c>
      <c r="T189" s="94" t="str">
        <f t="shared" si="82"/>
        <v>-</v>
      </c>
      <c r="U189" s="94" t="str">
        <f t="shared" si="83"/>
        <v>-</v>
      </c>
      <c r="V189" s="94" t="str">
        <f t="shared" si="84"/>
        <v>-</v>
      </c>
      <c r="X189" s="94" t="str">
        <f t="shared" si="85"/>
        <v>-</v>
      </c>
      <c r="Y189" s="94" t="str">
        <f t="shared" si="86"/>
        <v>-</v>
      </c>
    </row>
    <row r="190" spans="1:31" ht="15" customHeight="1" x14ac:dyDescent="0.2">
      <c r="A190" s="108" t="s">
        <v>242</v>
      </c>
      <c r="B190" s="24" t="s">
        <v>399</v>
      </c>
      <c r="C190" s="377"/>
      <c r="D190" s="378"/>
      <c r="E190" s="378"/>
      <c r="F190" s="378"/>
      <c r="G190" s="378"/>
      <c r="H190" s="378"/>
      <c r="I190" s="378"/>
      <c r="J190" s="378"/>
      <c r="K190" s="379"/>
      <c r="L190" s="69"/>
      <c r="M190" s="69"/>
      <c r="N190" s="268"/>
      <c r="O190" s="267" t="str">
        <f t="shared" si="80"/>
        <v/>
      </c>
      <c r="P190" s="286"/>
      <c r="Q190" s="287"/>
      <c r="R190" s="224">
        <f t="shared" si="81"/>
        <v>0</v>
      </c>
      <c r="T190" s="94" t="str">
        <f t="shared" si="82"/>
        <v>-</v>
      </c>
      <c r="U190" s="94" t="str">
        <f t="shared" si="83"/>
        <v>-</v>
      </c>
      <c r="V190" s="94" t="str">
        <f t="shared" si="84"/>
        <v>-</v>
      </c>
      <c r="X190" s="94" t="str">
        <f t="shared" si="85"/>
        <v>-</v>
      </c>
      <c r="Y190" s="94" t="str">
        <f t="shared" si="86"/>
        <v>-</v>
      </c>
    </row>
    <row r="191" spans="1:31" ht="15" customHeight="1" x14ac:dyDescent="0.2">
      <c r="A191" s="108" t="s">
        <v>243</v>
      </c>
      <c r="B191" s="24" t="s">
        <v>244</v>
      </c>
      <c r="C191" s="377"/>
      <c r="D191" s="378"/>
      <c r="E191" s="378"/>
      <c r="F191" s="378"/>
      <c r="G191" s="378"/>
      <c r="H191" s="378"/>
      <c r="I191" s="378"/>
      <c r="J191" s="378"/>
      <c r="K191" s="379"/>
      <c r="L191" s="69"/>
      <c r="M191" s="69"/>
      <c r="N191" s="268"/>
      <c r="O191" s="267" t="str">
        <f t="shared" si="80"/>
        <v/>
      </c>
      <c r="P191" s="286"/>
      <c r="Q191" s="287"/>
      <c r="R191" s="224">
        <f t="shared" si="81"/>
        <v>0</v>
      </c>
      <c r="T191" s="94" t="str">
        <f t="shared" si="82"/>
        <v>-</v>
      </c>
      <c r="U191" s="94" t="str">
        <f t="shared" si="83"/>
        <v>-</v>
      </c>
      <c r="V191" s="94" t="str">
        <f t="shared" si="84"/>
        <v>-</v>
      </c>
      <c r="X191" s="94" t="str">
        <f t="shared" si="85"/>
        <v>-</v>
      </c>
      <c r="Y191" s="94" t="str">
        <f t="shared" si="86"/>
        <v>-</v>
      </c>
    </row>
    <row r="192" spans="1:31" ht="15" customHeight="1" x14ac:dyDescent="0.2">
      <c r="A192" s="108" t="s">
        <v>245</v>
      </c>
      <c r="B192" s="24" t="s">
        <v>246</v>
      </c>
      <c r="C192" s="377"/>
      <c r="D192" s="378"/>
      <c r="E192" s="378"/>
      <c r="F192" s="378"/>
      <c r="G192" s="378"/>
      <c r="H192" s="378"/>
      <c r="I192" s="378"/>
      <c r="J192" s="378"/>
      <c r="K192" s="379"/>
      <c r="L192" s="69"/>
      <c r="M192" s="69"/>
      <c r="N192" s="268"/>
      <c r="O192" s="267" t="str">
        <f t="shared" si="80"/>
        <v/>
      </c>
      <c r="P192" s="286"/>
      <c r="Q192" s="287"/>
      <c r="R192" s="224">
        <f t="shared" si="81"/>
        <v>0</v>
      </c>
      <c r="T192" s="94" t="str">
        <f t="shared" si="82"/>
        <v>-</v>
      </c>
      <c r="U192" s="94" t="str">
        <f t="shared" si="83"/>
        <v>-</v>
      </c>
      <c r="V192" s="94" t="str">
        <f t="shared" si="84"/>
        <v>-</v>
      </c>
      <c r="X192" s="94" t="str">
        <f t="shared" si="85"/>
        <v>-</v>
      </c>
      <c r="Y192" s="94" t="str">
        <f t="shared" si="86"/>
        <v>-</v>
      </c>
    </row>
    <row r="193" spans="1:31" ht="15" customHeight="1" x14ac:dyDescent="0.2">
      <c r="A193" s="108" t="s">
        <v>247</v>
      </c>
      <c r="B193" s="24" t="s">
        <v>248</v>
      </c>
      <c r="C193" s="377" t="s">
        <v>249</v>
      </c>
      <c r="D193" s="443"/>
      <c r="E193" s="443"/>
      <c r="F193" s="443"/>
      <c r="G193" s="443"/>
      <c r="H193" s="443"/>
      <c r="I193" s="443"/>
      <c r="J193" s="443"/>
      <c r="K193" s="379"/>
      <c r="L193" s="69"/>
      <c r="M193" s="69"/>
      <c r="N193" s="268"/>
      <c r="O193" s="267" t="str">
        <f t="shared" si="80"/>
        <v/>
      </c>
      <c r="P193" s="286"/>
      <c r="Q193" s="287"/>
      <c r="R193" s="224">
        <f t="shared" si="81"/>
        <v>0</v>
      </c>
      <c r="T193" s="94" t="str">
        <f t="shared" si="82"/>
        <v>-</v>
      </c>
      <c r="U193" s="94" t="str">
        <f t="shared" si="83"/>
        <v>-</v>
      </c>
      <c r="V193" s="94" t="str">
        <f t="shared" si="84"/>
        <v>-</v>
      </c>
      <c r="X193" s="94" t="str">
        <f t="shared" si="85"/>
        <v>-</v>
      </c>
      <c r="Y193" s="94" t="str">
        <f t="shared" si="86"/>
        <v>-</v>
      </c>
    </row>
    <row r="194" spans="1:31" ht="15" customHeight="1" x14ac:dyDescent="0.2">
      <c r="A194" s="108" t="s">
        <v>250</v>
      </c>
      <c r="B194" s="24" t="s">
        <v>251</v>
      </c>
      <c r="C194" s="377"/>
      <c r="D194" s="378"/>
      <c r="E194" s="378"/>
      <c r="F194" s="378"/>
      <c r="G194" s="378"/>
      <c r="H194" s="378"/>
      <c r="I194" s="378"/>
      <c r="J194" s="378"/>
      <c r="K194" s="379"/>
      <c r="L194" s="69"/>
      <c r="M194" s="69"/>
      <c r="N194" s="268"/>
      <c r="O194" s="267" t="str">
        <f t="shared" si="80"/>
        <v/>
      </c>
      <c r="P194" s="286"/>
      <c r="Q194" s="287"/>
      <c r="R194" s="224">
        <f t="shared" si="81"/>
        <v>0</v>
      </c>
      <c r="T194" s="94" t="str">
        <f t="shared" si="82"/>
        <v>-</v>
      </c>
      <c r="U194" s="94" t="str">
        <f t="shared" si="83"/>
        <v>-</v>
      </c>
      <c r="V194" s="94" t="str">
        <f t="shared" si="84"/>
        <v>-</v>
      </c>
      <c r="X194" s="94" t="str">
        <f t="shared" si="85"/>
        <v>-</v>
      </c>
      <c r="Y194" s="94" t="str">
        <f t="shared" si="86"/>
        <v>-</v>
      </c>
    </row>
    <row r="195" spans="1:31" ht="15" customHeight="1" x14ac:dyDescent="0.25">
      <c r="A195" s="108" t="s">
        <v>252</v>
      </c>
      <c r="B195" s="24" t="s">
        <v>253</v>
      </c>
      <c r="C195" s="377" t="s">
        <v>254</v>
      </c>
      <c r="D195" s="443"/>
      <c r="E195" s="443"/>
      <c r="F195" s="443"/>
      <c r="G195" s="443"/>
      <c r="H195" s="443"/>
      <c r="I195" s="443"/>
      <c r="J195" s="443"/>
      <c r="K195" s="379"/>
      <c r="L195" s="69"/>
      <c r="M195" s="69"/>
      <c r="N195" s="268"/>
      <c r="O195" s="267" t="str">
        <f t="shared" si="80"/>
        <v/>
      </c>
      <c r="P195" s="286"/>
      <c r="Q195" s="287"/>
      <c r="R195" s="224">
        <f t="shared" si="81"/>
        <v>0</v>
      </c>
      <c r="T195" s="94" t="str">
        <f t="shared" si="82"/>
        <v>-</v>
      </c>
      <c r="U195" s="94" t="str">
        <f t="shared" si="83"/>
        <v>-</v>
      </c>
      <c r="V195" s="94" t="str">
        <f t="shared" si="84"/>
        <v>-</v>
      </c>
      <c r="X195" s="94" t="str">
        <f t="shared" si="85"/>
        <v>-</v>
      </c>
      <c r="Y195" s="94" t="str">
        <f t="shared" si="86"/>
        <v>-</v>
      </c>
      <c r="AB195" s="2"/>
      <c r="AC195" s="2"/>
      <c r="AD195" s="2"/>
    </row>
    <row r="196" spans="1:31" ht="15" customHeight="1" x14ac:dyDescent="0.25">
      <c r="A196" s="108" t="s">
        <v>255</v>
      </c>
      <c r="B196" s="24" t="s">
        <v>256</v>
      </c>
      <c r="C196" s="377" t="s">
        <v>257</v>
      </c>
      <c r="D196" s="443"/>
      <c r="E196" s="443"/>
      <c r="F196" s="443"/>
      <c r="G196" s="443"/>
      <c r="H196" s="443"/>
      <c r="I196" s="443"/>
      <c r="J196" s="443"/>
      <c r="K196" s="379"/>
      <c r="L196" s="69"/>
      <c r="M196" s="69"/>
      <c r="N196" s="268"/>
      <c r="O196" s="267" t="str">
        <f t="shared" si="80"/>
        <v/>
      </c>
      <c r="P196" s="286"/>
      <c r="Q196" s="287"/>
      <c r="R196" s="224">
        <f t="shared" si="81"/>
        <v>0</v>
      </c>
      <c r="T196" s="94" t="str">
        <f t="shared" si="82"/>
        <v>-</v>
      </c>
      <c r="U196" s="94" t="str">
        <f t="shared" si="83"/>
        <v>-</v>
      </c>
      <c r="V196" s="94" t="str">
        <f t="shared" si="84"/>
        <v>-</v>
      </c>
      <c r="X196" s="94" t="str">
        <f t="shared" si="85"/>
        <v>-</v>
      </c>
      <c r="Y196" s="94" t="str">
        <f t="shared" si="86"/>
        <v>-</v>
      </c>
      <c r="AB196" s="2"/>
      <c r="AC196" s="2"/>
      <c r="AD196" s="2"/>
    </row>
    <row r="197" spans="1:31" ht="15" customHeight="1" x14ac:dyDescent="0.25">
      <c r="A197" s="108" t="s">
        <v>258</v>
      </c>
      <c r="B197" s="24" t="s">
        <v>259</v>
      </c>
      <c r="C197" s="377" t="s">
        <v>257</v>
      </c>
      <c r="D197" s="443"/>
      <c r="E197" s="443"/>
      <c r="F197" s="443"/>
      <c r="G197" s="443"/>
      <c r="H197" s="443"/>
      <c r="I197" s="443"/>
      <c r="J197" s="443"/>
      <c r="K197" s="379"/>
      <c r="L197" s="69"/>
      <c r="M197" s="69"/>
      <c r="N197" s="268"/>
      <c r="O197" s="267" t="str">
        <f t="shared" si="80"/>
        <v/>
      </c>
      <c r="P197" s="286"/>
      <c r="Q197" s="287"/>
      <c r="R197" s="224">
        <f t="shared" si="81"/>
        <v>0</v>
      </c>
      <c r="T197" s="94" t="str">
        <f t="shared" si="82"/>
        <v>-</v>
      </c>
      <c r="U197" s="94" t="str">
        <f t="shared" si="83"/>
        <v>-</v>
      </c>
      <c r="V197" s="94" t="str">
        <f t="shared" si="84"/>
        <v>-</v>
      </c>
      <c r="X197" s="94" t="str">
        <f t="shared" si="85"/>
        <v>-</v>
      </c>
      <c r="Y197" s="94" t="str">
        <f t="shared" si="86"/>
        <v>-</v>
      </c>
      <c r="AB197" s="2"/>
      <c r="AC197" s="2"/>
      <c r="AD197" s="2"/>
    </row>
    <row r="198" spans="1:31" s="2" customFormat="1" ht="15" customHeight="1" x14ac:dyDescent="0.25">
      <c r="A198" s="108" t="s">
        <v>260</v>
      </c>
      <c r="B198" s="24" t="s">
        <v>67</v>
      </c>
      <c r="C198" s="377"/>
      <c r="D198" s="378"/>
      <c r="E198" s="378"/>
      <c r="F198" s="378"/>
      <c r="G198" s="378"/>
      <c r="H198" s="378"/>
      <c r="I198" s="378"/>
      <c r="J198" s="378"/>
      <c r="K198" s="379"/>
      <c r="L198" s="69"/>
      <c r="M198" s="69"/>
      <c r="N198" s="268"/>
      <c r="O198" s="267" t="str">
        <f t="shared" si="80"/>
        <v/>
      </c>
      <c r="P198" s="286"/>
      <c r="Q198" s="287"/>
      <c r="R198" s="224">
        <f t="shared" si="81"/>
        <v>0</v>
      </c>
      <c r="S198" s="82"/>
      <c r="T198" s="94" t="str">
        <f t="shared" si="82"/>
        <v>-</v>
      </c>
      <c r="U198" s="94" t="str">
        <f t="shared" si="83"/>
        <v>-</v>
      </c>
      <c r="V198" s="94" t="str">
        <f t="shared" si="84"/>
        <v>-</v>
      </c>
      <c r="W198" s="66"/>
      <c r="X198" s="94" t="str">
        <f t="shared" si="85"/>
        <v>-</v>
      </c>
      <c r="Y198" s="94" t="str">
        <f t="shared" si="86"/>
        <v>-</v>
      </c>
      <c r="AE198"/>
    </row>
    <row r="199" spans="1:31" s="2" customFormat="1" ht="15" customHeight="1" thickBot="1" x14ac:dyDescent="0.3">
      <c r="A199" s="109" t="s">
        <v>27</v>
      </c>
      <c r="B199" s="39" t="s">
        <v>261</v>
      </c>
      <c r="C199" s="407"/>
      <c r="D199" s="408"/>
      <c r="E199" s="408"/>
      <c r="F199" s="408"/>
      <c r="G199" s="408"/>
      <c r="H199" s="408"/>
      <c r="I199" s="408"/>
      <c r="J199" s="408"/>
      <c r="K199" s="408"/>
      <c r="L199" s="408"/>
      <c r="M199" s="391"/>
      <c r="N199" s="35">
        <f>ROUND(SUM(N183:N198),0)</f>
        <v>0</v>
      </c>
      <c r="O199" s="82"/>
      <c r="P199" s="152">
        <f>SUM(P183:P198)</f>
        <v>0</v>
      </c>
      <c r="Q199" s="153">
        <f>SUM(Q183:Q198)</f>
        <v>0</v>
      </c>
      <c r="R199" s="226">
        <f>SUM(R183:R198)</f>
        <v>0</v>
      </c>
      <c r="S199" s="82"/>
      <c r="T199" s="122">
        <f>ROUND(SUM(T183:T198),0)</f>
        <v>0</v>
      </c>
      <c r="U199" s="122">
        <f>ROUND(SUM(U183:U198),0)</f>
        <v>0</v>
      </c>
      <c r="V199" s="122">
        <f>ROUND(SUM(V183:V198),0)</f>
        <v>0</v>
      </c>
      <c r="W199" s="66"/>
      <c r="X199" s="122">
        <f>ROUND(SUM(X183:X198),0)</f>
        <v>0</v>
      </c>
      <c r="Y199" s="122">
        <f>ROUND(SUM(Y183:Y198),0)</f>
        <v>0</v>
      </c>
    </row>
    <row r="200" spans="1:31" s="2" customFormat="1" ht="15" customHeight="1" x14ac:dyDescent="0.25">
      <c r="A200" s="44"/>
      <c r="B200" s="44"/>
      <c r="C200" s="44"/>
      <c r="D200" s="51"/>
      <c r="E200" s="51"/>
      <c r="F200" s="51"/>
      <c r="G200" s="51"/>
      <c r="H200" s="51"/>
      <c r="I200" s="51"/>
      <c r="J200" s="51"/>
      <c r="K200" s="51"/>
      <c r="L200" s="51"/>
      <c r="M200" s="51"/>
      <c r="N200" s="269"/>
      <c r="O200" s="82"/>
      <c r="P200" s="82"/>
      <c r="Q200" s="82"/>
      <c r="R200" s="82"/>
      <c r="S200" s="82"/>
      <c r="T200" s="124"/>
      <c r="U200" s="124"/>
      <c r="V200" s="124"/>
      <c r="W200" s="66"/>
      <c r="X200" s="124"/>
      <c r="Y200" s="124"/>
      <c r="AB200"/>
      <c r="AC200"/>
      <c r="AD200"/>
    </row>
    <row r="201" spans="1:31" s="2" customFormat="1" ht="15" customHeight="1" x14ac:dyDescent="0.25">
      <c r="A201" s="50"/>
      <c r="B201" s="44"/>
      <c r="C201" s="44"/>
      <c r="D201" s="51"/>
      <c r="E201" s="51"/>
      <c r="F201" s="51"/>
      <c r="G201" s="51"/>
      <c r="H201" s="51"/>
      <c r="I201" s="51"/>
      <c r="J201" s="51"/>
      <c r="K201" s="51"/>
      <c r="L201" s="51"/>
      <c r="M201" s="147" t="s">
        <v>308</v>
      </c>
      <c r="N201" s="35">
        <f>ROUND(SUM(N178+N199),0)</f>
        <v>0</v>
      </c>
      <c r="O201" s="82"/>
      <c r="P201" s="82"/>
      <c r="Q201" s="82"/>
      <c r="R201" s="82"/>
      <c r="S201" s="82"/>
      <c r="T201" s="124"/>
      <c r="U201" s="124"/>
      <c r="V201" s="124"/>
      <c r="W201" s="66"/>
      <c r="X201" s="124"/>
      <c r="Y201" s="124"/>
      <c r="AB201"/>
      <c r="AC201"/>
      <c r="AD201"/>
    </row>
    <row r="202" spans="1:31" s="2" customFormat="1" ht="15" customHeight="1" x14ac:dyDescent="0.25">
      <c r="A202" s="50"/>
      <c r="B202" s="44"/>
      <c r="C202" s="44"/>
      <c r="D202" s="51"/>
      <c r="E202" s="51"/>
      <c r="F202" s="51"/>
      <c r="G202" s="51"/>
      <c r="H202" s="51"/>
      <c r="I202" s="50"/>
      <c r="J202" s="50"/>
      <c r="K202" s="50"/>
      <c r="L202" s="50"/>
      <c r="M202" s="112" t="s">
        <v>307</v>
      </c>
      <c r="N202" s="270" t="str">
        <f>IF(N161=0,"",IF(COUNT((N178+N199)/N161)=0,"0,0%",ROUNDUP(((N178+N199)/N161),3)))</f>
        <v/>
      </c>
      <c r="O202" s="82"/>
      <c r="P202" s="82"/>
      <c r="Q202" s="82"/>
      <c r="R202" s="82"/>
      <c r="S202" s="82"/>
      <c r="T202" s="124"/>
      <c r="U202" s="124"/>
      <c r="V202" s="124"/>
      <c r="W202" s="66"/>
      <c r="X202" s="124"/>
      <c r="Y202" s="124"/>
    </row>
    <row r="203" spans="1:31" ht="15" customHeight="1" thickBot="1" x14ac:dyDescent="0.3">
      <c r="A203" s="50"/>
      <c r="B203" s="44"/>
      <c r="C203" s="44"/>
      <c r="D203" s="45"/>
      <c r="E203" s="51"/>
      <c r="F203" s="51"/>
      <c r="G203" s="51"/>
      <c r="H203" s="51"/>
      <c r="I203" s="51"/>
      <c r="J203" s="51"/>
      <c r="K203" s="51"/>
      <c r="L203" s="51"/>
      <c r="M203" s="51"/>
      <c r="N203" s="57"/>
      <c r="T203" s="2"/>
      <c r="U203" s="2"/>
      <c r="V203" s="2"/>
      <c r="X203" s="2"/>
      <c r="Y203" s="2"/>
      <c r="AB203" s="2"/>
      <c r="AC203" s="2"/>
      <c r="AD203" s="2"/>
      <c r="AE203" s="2"/>
    </row>
    <row r="204" spans="1:31" ht="24" customHeight="1" thickBot="1" x14ac:dyDescent="0.25">
      <c r="A204" s="460" t="s">
        <v>262</v>
      </c>
      <c r="B204" s="461"/>
      <c r="C204" s="461"/>
      <c r="D204" s="461"/>
      <c r="E204" s="461"/>
      <c r="F204" s="461"/>
      <c r="G204" s="461"/>
      <c r="H204" s="461"/>
      <c r="I204" s="461"/>
      <c r="J204" s="461"/>
      <c r="K204" s="461"/>
      <c r="L204" s="461"/>
      <c r="M204" s="461"/>
      <c r="N204" s="462"/>
    </row>
    <row r="205" spans="1:31" s="2" customFormat="1" ht="20.100000000000001" customHeight="1" thickBot="1" x14ac:dyDescent="0.3">
      <c r="A205" s="36" t="s">
        <v>29</v>
      </c>
      <c r="B205" s="40" t="s">
        <v>263</v>
      </c>
      <c r="C205" s="41"/>
      <c r="D205" s="42"/>
      <c r="E205" s="42"/>
      <c r="F205" s="42"/>
      <c r="G205" s="42"/>
      <c r="H205" s="42"/>
      <c r="I205" s="42"/>
      <c r="J205" s="42"/>
      <c r="K205" s="42"/>
      <c r="L205" s="42"/>
      <c r="M205" s="42"/>
      <c r="N205" s="43"/>
      <c r="O205" s="82"/>
      <c r="S205" s="82"/>
      <c r="W205" s="66"/>
      <c r="AB205"/>
      <c r="AC205"/>
      <c r="AD205"/>
    </row>
    <row r="206" spans="1:31" ht="15" customHeight="1" thickBot="1" x14ac:dyDescent="0.3">
      <c r="A206" s="463" t="s">
        <v>264</v>
      </c>
      <c r="B206" s="448"/>
      <c r="C206" s="448"/>
      <c r="D206" s="448"/>
      <c r="E206" s="448"/>
      <c r="F206" s="448"/>
      <c r="G206" s="448"/>
      <c r="H206" s="448"/>
      <c r="I206" s="448"/>
      <c r="J206" s="448"/>
      <c r="K206" s="448"/>
      <c r="L206" s="448"/>
      <c r="M206" s="448"/>
      <c r="N206" s="449"/>
      <c r="P206" s="331" t="s">
        <v>369</v>
      </c>
      <c r="Q206" s="368"/>
      <c r="R206" s="369"/>
      <c r="T206" s="2"/>
      <c r="U206" s="2"/>
      <c r="V206" s="2"/>
      <c r="X206" s="2"/>
      <c r="Y206" s="2"/>
      <c r="AE206" s="2"/>
    </row>
    <row r="207" spans="1:31" s="48" customFormat="1" ht="15" customHeight="1" x14ac:dyDescent="0.2">
      <c r="A207" s="397" t="s">
        <v>38</v>
      </c>
      <c r="B207" s="400" t="s">
        <v>1</v>
      </c>
      <c r="C207" s="392" t="s">
        <v>61</v>
      </c>
      <c r="D207" s="384"/>
      <c r="E207" s="384"/>
      <c r="F207" s="384"/>
      <c r="G207" s="384"/>
      <c r="H207" s="384"/>
      <c r="I207" s="384"/>
      <c r="J207" s="384"/>
      <c r="K207" s="385"/>
      <c r="L207" s="52" t="s">
        <v>40</v>
      </c>
      <c r="M207" s="52" t="s">
        <v>40</v>
      </c>
      <c r="N207" s="420" t="s">
        <v>4</v>
      </c>
      <c r="O207" s="82"/>
      <c r="P207" s="373" t="s">
        <v>368</v>
      </c>
      <c r="Q207" s="371"/>
      <c r="R207" s="372"/>
      <c r="S207" s="82"/>
      <c r="T207" s="437" t="s">
        <v>316</v>
      </c>
      <c r="U207" s="438"/>
      <c r="V207" s="439"/>
      <c r="W207" s="296"/>
      <c r="X207" s="435" t="s">
        <v>317</v>
      </c>
      <c r="Y207" s="436"/>
      <c r="AB207"/>
      <c r="AC207"/>
      <c r="AD207"/>
      <c r="AE207"/>
    </row>
    <row r="208" spans="1:31" ht="15" customHeight="1" x14ac:dyDescent="0.2">
      <c r="A208" s="398"/>
      <c r="B208" s="399"/>
      <c r="C208" s="386" t="s">
        <v>208</v>
      </c>
      <c r="D208" s="387"/>
      <c r="E208" s="387"/>
      <c r="F208" s="387"/>
      <c r="G208" s="387"/>
      <c r="H208" s="387"/>
      <c r="I208" s="387"/>
      <c r="J208" s="387"/>
      <c r="K208" s="388"/>
      <c r="L208" s="88" t="s">
        <v>42</v>
      </c>
      <c r="M208" s="88" t="s">
        <v>43</v>
      </c>
      <c r="N208" s="421"/>
      <c r="P208" s="230" t="str">
        <f>$P$12</f>
        <v>-</v>
      </c>
      <c r="Q208" s="149" t="str">
        <f>$P$15</f>
        <v>-</v>
      </c>
      <c r="R208" s="223" t="s">
        <v>347</v>
      </c>
      <c r="T208" s="33" t="s">
        <v>5</v>
      </c>
      <c r="U208" s="33" t="s">
        <v>6</v>
      </c>
      <c r="V208" s="33" t="s">
        <v>7</v>
      </c>
      <c r="X208" s="33" t="s">
        <v>8</v>
      </c>
      <c r="Y208" s="33" t="s">
        <v>9</v>
      </c>
      <c r="AE208" s="48"/>
    </row>
    <row r="209" spans="1:31" ht="15" customHeight="1" x14ac:dyDescent="0.2">
      <c r="A209" s="23" t="s">
        <v>265</v>
      </c>
      <c r="B209" s="113" t="s">
        <v>266</v>
      </c>
      <c r="C209" s="429"/>
      <c r="D209" s="430"/>
      <c r="E209" s="430"/>
      <c r="F209" s="430"/>
      <c r="G209" s="430"/>
      <c r="H209" s="430"/>
      <c r="I209" s="430"/>
      <c r="J209" s="430"/>
      <c r="K209" s="431"/>
      <c r="L209" s="114"/>
      <c r="M209" s="114"/>
      <c r="N209" s="115"/>
      <c r="O209" s="82" t="str">
        <f>IF(N209&lt;&gt;0,IF(L209="","Allocate cost!  ",""),"")&amp;IF(N209&lt;&gt;0,IF(M209="","Indicate origin!",""),"")</f>
        <v/>
      </c>
      <c r="P209" s="286"/>
      <c r="Q209" s="287"/>
      <c r="R209" s="224">
        <f>SUM(P209+Q209)</f>
        <v>0</v>
      </c>
      <c r="T209" s="94" t="str">
        <f>IF(L209="Internal",N209,"-")</f>
        <v>-</v>
      </c>
      <c r="U209" s="94" t="str">
        <f>IF(L209="Related",N209,"-")</f>
        <v>-</v>
      </c>
      <c r="V209" s="94" t="str">
        <f>IF(L209="External",N209,"-")</f>
        <v>-</v>
      </c>
      <c r="X209" s="94" t="str">
        <f>IF($M209="Canadian",IF(OR($N209="",$N209=0),"-",$N209),"-")</f>
        <v>-</v>
      </c>
      <c r="Y209" s="94" t="str">
        <f>IF($M209="Non-Canadian",IF(OR($N209="",$N209=0),"-",$N209),"-")</f>
        <v>-</v>
      </c>
    </row>
    <row r="210" spans="1:31" ht="15" customHeight="1" x14ac:dyDescent="0.2">
      <c r="A210" s="128"/>
      <c r="B210" s="452" t="s">
        <v>267</v>
      </c>
      <c r="C210" s="408"/>
      <c r="D210" s="408"/>
      <c r="E210" s="408"/>
      <c r="F210" s="408"/>
      <c r="G210" s="408"/>
      <c r="H210" s="408"/>
      <c r="I210" s="408"/>
      <c r="J210" s="408"/>
      <c r="K210" s="408"/>
      <c r="L210" s="408"/>
      <c r="M210" s="408"/>
      <c r="N210" s="391"/>
      <c r="P210" s="150"/>
      <c r="Q210" s="151"/>
      <c r="R210" s="225"/>
      <c r="T210" s="280"/>
      <c r="U210" s="280"/>
      <c r="V210" s="280"/>
      <c r="X210" s="280"/>
      <c r="Y210" s="280"/>
    </row>
    <row r="211" spans="1:31" ht="15" customHeight="1" x14ac:dyDescent="0.2">
      <c r="A211" s="23" t="s">
        <v>268</v>
      </c>
      <c r="B211" s="34" t="s">
        <v>269</v>
      </c>
      <c r="C211" s="429"/>
      <c r="D211" s="430"/>
      <c r="E211" s="430"/>
      <c r="F211" s="430"/>
      <c r="G211" s="430"/>
      <c r="H211" s="430"/>
      <c r="I211" s="430"/>
      <c r="J211" s="430"/>
      <c r="K211" s="431"/>
      <c r="L211" s="116"/>
      <c r="M211" s="116"/>
      <c r="N211" s="117"/>
      <c r="O211" s="82" t="str">
        <f t="shared" ref="O211:O212" si="87">IF(N211&lt;&gt;0,IF(L211="","Allocate cost!  ",""),"")&amp;IF(N211&lt;&gt;0,IF(M211="","Indicate origin!",""),"")</f>
        <v/>
      </c>
      <c r="P211" s="286"/>
      <c r="Q211" s="287"/>
      <c r="R211" s="224">
        <f t="shared" ref="R211:R212" si="88">SUM(P211+Q211)</f>
        <v>0</v>
      </c>
      <c r="T211" s="94" t="str">
        <f>IF(L211="Internal",N211,"-")</f>
        <v>-</v>
      </c>
      <c r="U211" s="94" t="str">
        <f>IF(L211="Related",N211,"-")</f>
        <v>-</v>
      </c>
      <c r="V211" s="94" t="str">
        <f>IF(L211="External",N211,"-")</f>
        <v>-</v>
      </c>
      <c r="X211" s="94" t="str">
        <f>IF($M211="Canadian",IF(OR($N211="",$N211=0),"-",$N211),"-")</f>
        <v>-</v>
      </c>
      <c r="Y211" s="94" t="str">
        <f>IF($M211="Non-Canadian",IF(OR($N211="",$N211=0),"-",$N211),"-")</f>
        <v>-</v>
      </c>
    </row>
    <row r="212" spans="1:31" ht="15" customHeight="1" x14ac:dyDescent="0.2">
      <c r="A212" s="23" t="s">
        <v>270</v>
      </c>
      <c r="B212" s="113" t="s">
        <v>425</v>
      </c>
      <c r="C212" s="429"/>
      <c r="D212" s="430"/>
      <c r="E212" s="430"/>
      <c r="F212" s="430"/>
      <c r="G212" s="430"/>
      <c r="H212" s="430"/>
      <c r="I212" s="430"/>
      <c r="J212" s="430"/>
      <c r="K212" s="431"/>
      <c r="L212" s="114"/>
      <c r="M212" s="114"/>
      <c r="N212" s="115"/>
      <c r="O212" s="82" t="str">
        <f t="shared" si="87"/>
        <v/>
      </c>
      <c r="P212" s="286"/>
      <c r="Q212" s="287"/>
      <c r="R212" s="224">
        <f t="shared" si="88"/>
        <v>0</v>
      </c>
      <c r="T212" s="94" t="str">
        <f>IF(L212="Internal",N212,"-")</f>
        <v>-</v>
      </c>
      <c r="U212" s="94" t="str">
        <f>IF(L212="Related",N212,"-")</f>
        <v>-</v>
      </c>
      <c r="V212" s="94" t="str">
        <f>IF(L212="External",N212,"-")</f>
        <v>-</v>
      </c>
      <c r="X212" s="94" t="str">
        <f>IF($M212="Canadian",IF(OR($N212="",$N212=0),"-",$N212),"-")</f>
        <v>-</v>
      </c>
      <c r="Y212" s="94" t="str">
        <f>IF($M212="Non-Canadian",IF(OR($N212="",$N212=0),"-",$N212),"-")</f>
        <v>-</v>
      </c>
    </row>
    <row r="213" spans="1:31" ht="15" customHeight="1" x14ac:dyDescent="0.25">
      <c r="A213" s="128"/>
      <c r="B213" s="452" t="s">
        <v>271</v>
      </c>
      <c r="C213" s="408"/>
      <c r="D213" s="408"/>
      <c r="E213" s="408"/>
      <c r="F213" s="408"/>
      <c r="G213" s="408"/>
      <c r="H213" s="408"/>
      <c r="I213" s="408"/>
      <c r="J213" s="408"/>
      <c r="K213" s="408"/>
      <c r="L213" s="408"/>
      <c r="M213" s="408"/>
      <c r="N213" s="391"/>
      <c r="P213" s="150"/>
      <c r="Q213" s="151"/>
      <c r="R213" s="225"/>
      <c r="T213" s="280"/>
      <c r="U213" s="280"/>
      <c r="V213" s="280"/>
      <c r="X213" s="280"/>
      <c r="Y213" s="280"/>
      <c r="AB213" s="2"/>
      <c r="AC213" s="2"/>
      <c r="AD213" s="2"/>
    </row>
    <row r="214" spans="1:31" ht="15" customHeight="1" x14ac:dyDescent="0.2">
      <c r="A214" s="23" t="s">
        <v>272</v>
      </c>
      <c r="B214" s="34" t="s">
        <v>273</v>
      </c>
      <c r="C214" s="429"/>
      <c r="D214" s="430"/>
      <c r="E214" s="430"/>
      <c r="F214" s="430"/>
      <c r="G214" s="430"/>
      <c r="H214" s="430"/>
      <c r="I214" s="430"/>
      <c r="J214" s="430"/>
      <c r="K214" s="431"/>
      <c r="L214" s="116"/>
      <c r="M214" s="116"/>
      <c r="N214" s="117"/>
      <c r="O214" s="82" t="str">
        <f t="shared" ref="O214:O216" si="89">IF(N214&lt;&gt;0,IF(L214="","Allocate cost!  ",""),"")&amp;IF(N214&lt;&gt;0,IF(M214="","Indicate origin!",""),"")</f>
        <v/>
      </c>
      <c r="P214" s="286"/>
      <c r="Q214" s="287"/>
      <c r="R214" s="224">
        <f t="shared" ref="R214:R216" si="90">SUM(P214+Q214)</f>
        <v>0</v>
      </c>
      <c r="T214" s="94" t="str">
        <f>IF(L214="Internal",N214,"-")</f>
        <v>-</v>
      </c>
      <c r="U214" s="94" t="str">
        <f>IF(L214="Related",N214,"-")</f>
        <v>-</v>
      </c>
      <c r="V214" s="94" t="str">
        <f>IF(L214="External",N214,"-")</f>
        <v>-</v>
      </c>
      <c r="X214" s="94" t="str">
        <f>IF($M214="Canadian",IF(OR($N214="",$N214=0),"-",$N214),"-")</f>
        <v>-</v>
      </c>
      <c r="Y214" s="94" t="str">
        <f>IF($M214="Non-Canadian",IF(OR($N214="",$N214=0),"-",$N214),"-")</f>
        <v>-</v>
      </c>
    </row>
    <row r="215" spans="1:31" ht="15" customHeight="1" x14ac:dyDescent="0.2">
      <c r="A215" s="23" t="s">
        <v>274</v>
      </c>
      <c r="B215" s="24" t="s">
        <v>275</v>
      </c>
      <c r="C215" s="429"/>
      <c r="D215" s="430"/>
      <c r="E215" s="430"/>
      <c r="F215" s="430"/>
      <c r="G215" s="430"/>
      <c r="H215" s="430"/>
      <c r="I215" s="430"/>
      <c r="J215" s="430"/>
      <c r="K215" s="431"/>
      <c r="L215" s="69"/>
      <c r="M215" s="69"/>
      <c r="N215" s="49"/>
      <c r="O215" s="82" t="str">
        <f t="shared" si="89"/>
        <v/>
      </c>
      <c r="P215" s="286"/>
      <c r="Q215" s="287"/>
      <c r="R215" s="224">
        <f t="shared" si="90"/>
        <v>0</v>
      </c>
      <c r="T215" s="94" t="str">
        <f>IF(L215="Internal",N215,"-")</f>
        <v>-</v>
      </c>
      <c r="U215" s="94" t="str">
        <f>IF(L215="Related",N215,"-")</f>
        <v>-</v>
      </c>
      <c r="V215" s="94" t="str">
        <f>IF(L215="External",N215,"-")</f>
        <v>-</v>
      </c>
      <c r="X215" s="94" t="str">
        <f>IF($M215="Canadian",IF(OR($N215="",$N215=0),"-",$N215),"-")</f>
        <v>-</v>
      </c>
      <c r="Y215" s="94" t="str">
        <f>IF($M215="Non-Canadian",IF(OR($N215="",$N215=0),"-",$N215),"-")</f>
        <v>-</v>
      </c>
    </row>
    <row r="216" spans="1:31" s="2" customFormat="1" ht="15" customHeight="1" x14ac:dyDescent="0.25">
      <c r="A216" s="23" t="s">
        <v>276</v>
      </c>
      <c r="B216" s="24" t="s">
        <v>67</v>
      </c>
      <c r="C216" s="429"/>
      <c r="D216" s="430"/>
      <c r="E216" s="430"/>
      <c r="F216" s="430"/>
      <c r="G216" s="430"/>
      <c r="H216" s="430"/>
      <c r="I216" s="430"/>
      <c r="J216" s="430"/>
      <c r="K216" s="431"/>
      <c r="L216" s="69"/>
      <c r="M216" s="69"/>
      <c r="N216" s="49"/>
      <c r="O216" s="82" t="str">
        <f t="shared" si="89"/>
        <v/>
      </c>
      <c r="P216" s="286"/>
      <c r="Q216" s="287"/>
      <c r="R216" s="224">
        <f t="shared" si="90"/>
        <v>0</v>
      </c>
      <c r="S216" s="82"/>
      <c r="T216" s="94" t="str">
        <f>IF(L216="Internal",N216,"-")</f>
        <v>-</v>
      </c>
      <c r="U216" s="94" t="str">
        <f>IF(L216="Related",N216,"-")</f>
        <v>-</v>
      </c>
      <c r="V216" s="94" t="str">
        <f>IF(L216="External",N216,"-")</f>
        <v>-</v>
      </c>
      <c r="W216" s="66"/>
      <c r="X216" s="94" t="str">
        <f>IF($M216="Canadian",IF(OR($N216="",$N216=0),"-",$N216),"-")</f>
        <v>-</v>
      </c>
      <c r="Y216" s="94" t="str">
        <f>IF($M216="Non-Canadian",IF(OR($N216="",$N216=0),"-",$N216),"-")</f>
        <v>-</v>
      </c>
      <c r="AB216"/>
      <c r="AC216"/>
      <c r="AD216"/>
      <c r="AE216"/>
    </row>
    <row r="217" spans="1:31" ht="15" customHeight="1" thickBot="1" x14ac:dyDescent="0.3">
      <c r="A217" s="38" t="s">
        <v>29</v>
      </c>
      <c r="B217" s="39" t="s">
        <v>277</v>
      </c>
      <c r="C217" s="407"/>
      <c r="D217" s="408"/>
      <c r="E217" s="408"/>
      <c r="F217" s="408"/>
      <c r="G217" s="408"/>
      <c r="H217" s="408"/>
      <c r="I217" s="408"/>
      <c r="J217" s="408"/>
      <c r="K217" s="408"/>
      <c r="L217" s="408"/>
      <c r="M217" s="391"/>
      <c r="N217" s="35">
        <f>ROUND(SUM(N209:N216),0)</f>
        <v>0</v>
      </c>
      <c r="P217" s="152">
        <f>SUM(P209:P216)</f>
        <v>0</v>
      </c>
      <c r="Q217" s="153">
        <f>SUM(Q209:Q216)</f>
        <v>0</v>
      </c>
      <c r="R217" s="226">
        <f>SUM(R209:R216)</f>
        <v>0</v>
      </c>
      <c r="T217" s="122">
        <f>ROUND(SUM(T209:T216),0)</f>
        <v>0</v>
      </c>
      <c r="U217" s="122">
        <f>ROUND(SUM(U209:U216),0)</f>
        <v>0</v>
      </c>
      <c r="V217" s="122">
        <f>ROUND(SUM(V209:V216),0)</f>
        <v>0</v>
      </c>
      <c r="X217" s="122">
        <f>ROUND(SUM(X209:X216),0)</f>
        <v>0</v>
      </c>
      <c r="Y217" s="122">
        <f>ROUND(SUM(Y209:Y216),0)</f>
        <v>0</v>
      </c>
      <c r="AE217" s="2"/>
    </row>
    <row r="218" spans="1:31" ht="23.25" customHeight="1" thickBot="1" x14ac:dyDescent="0.25">
      <c r="A218" s="4"/>
      <c r="B218" s="4"/>
      <c r="C218" s="4"/>
      <c r="D218" s="3"/>
      <c r="E218" s="3"/>
      <c r="F218" s="3"/>
      <c r="G218" s="3"/>
      <c r="H218" s="3"/>
      <c r="I218" s="3"/>
      <c r="J218" s="3"/>
      <c r="K218" s="3"/>
      <c r="L218" s="3"/>
      <c r="M218" s="3"/>
      <c r="N218" s="10"/>
      <c r="AB218" s="48"/>
      <c r="AC218" s="48"/>
      <c r="AD218" s="48"/>
    </row>
    <row r="219" spans="1:31" ht="24" customHeight="1" thickBot="1" x14ac:dyDescent="0.25">
      <c r="A219" s="460" t="s">
        <v>31</v>
      </c>
      <c r="B219" s="461"/>
      <c r="C219" s="461"/>
      <c r="D219" s="461"/>
      <c r="E219" s="461"/>
      <c r="F219" s="461"/>
      <c r="G219" s="461"/>
      <c r="H219" s="461"/>
      <c r="I219" s="461"/>
      <c r="J219" s="461"/>
      <c r="K219" s="461"/>
      <c r="L219" s="461"/>
      <c r="M219" s="461"/>
      <c r="N219" s="462"/>
      <c r="P219" s="331" t="s">
        <v>369</v>
      </c>
      <c r="Q219" s="368"/>
      <c r="R219" s="369"/>
    </row>
    <row r="220" spans="1:31" s="48" customFormat="1" ht="15" customHeight="1" x14ac:dyDescent="0.2">
      <c r="A220" s="397" t="s">
        <v>38</v>
      </c>
      <c r="B220" s="400" t="s">
        <v>1</v>
      </c>
      <c r="C220" s="464"/>
      <c r="D220" s="465"/>
      <c r="E220" s="465"/>
      <c r="F220" s="465"/>
      <c r="G220" s="465"/>
      <c r="H220" s="465"/>
      <c r="I220" s="465"/>
      <c r="J220" s="465"/>
      <c r="K220" s="466"/>
      <c r="L220" s="52" t="s">
        <v>40</v>
      </c>
      <c r="M220" s="52" t="s">
        <v>40</v>
      </c>
      <c r="N220" s="420" t="s">
        <v>4</v>
      </c>
      <c r="O220" s="82"/>
      <c r="P220" s="373" t="s">
        <v>368</v>
      </c>
      <c r="Q220" s="371"/>
      <c r="R220" s="372"/>
      <c r="S220" s="82"/>
      <c r="T220" s="437" t="s">
        <v>316</v>
      </c>
      <c r="U220" s="438"/>
      <c r="V220" s="439"/>
      <c r="W220" s="296"/>
      <c r="X220" s="435" t="s">
        <v>317</v>
      </c>
      <c r="Y220" s="436"/>
      <c r="AB220"/>
      <c r="AC220"/>
      <c r="AD220"/>
      <c r="AE220"/>
    </row>
    <row r="221" spans="1:31" ht="15" customHeight="1" x14ac:dyDescent="0.2">
      <c r="A221" s="398"/>
      <c r="B221" s="399"/>
      <c r="C221" s="386"/>
      <c r="D221" s="387"/>
      <c r="E221" s="387"/>
      <c r="F221" s="387"/>
      <c r="G221" s="387"/>
      <c r="H221" s="387"/>
      <c r="I221" s="387"/>
      <c r="J221" s="387"/>
      <c r="K221" s="388"/>
      <c r="L221" s="88" t="s">
        <v>42</v>
      </c>
      <c r="M221" s="88" t="s">
        <v>43</v>
      </c>
      <c r="N221" s="421"/>
      <c r="P221" s="230" t="str">
        <f>$P$12</f>
        <v>-</v>
      </c>
      <c r="Q221" s="149" t="str">
        <f>$P$15</f>
        <v>-</v>
      </c>
      <c r="R221" s="223" t="s">
        <v>347</v>
      </c>
      <c r="T221" s="33" t="s">
        <v>5</v>
      </c>
      <c r="U221" s="33" t="s">
        <v>6</v>
      </c>
      <c r="V221" s="33" t="s">
        <v>7</v>
      </c>
      <c r="X221" s="33" t="s">
        <v>8</v>
      </c>
      <c r="Y221" s="33" t="s">
        <v>9</v>
      </c>
      <c r="AE221" s="48"/>
    </row>
    <row r="222" spans="1:31" ht="15" customHeight="1" x14ac:dyDescent="0.2">
      <c r="A222" s="38" t="s">
        <v>32</v>
      </c>
      <c r="B222" s="26" t="s">
        <v>292</v>
      </c>
      <c r="C222" s="444" t="s">
        <v>389</v>
      </c>
      <c r="D222" s="445"/>
      <c r="E222" s="445"/>
      <c r="F222" s="445"/>
      <c r="G222" s="445"/>
      <c r="H222" s="445"/>
      <c r="I222" s="445"/>
      <c r="J222" s="445"/>
      <c r="K222" s="431"/>
      <c r="L222" s="69"/>
      <c r="M222" s="69"/>
      <c r="N222" s="282"/>
      <c r="O222" s="82" t="str">
        <f>IF(N222&gt;$N$161*0.1,"Over 10% cap!  ","")&amp;IF(N222&lt;&gt;0,IF(L222="","Allocate cost!  ",""),"")&amp;IF(N222&lt;&gt;0,IF(M222="","Indicate origin!",""),"")</f>
        <v/>
      </c>
      <c r="P222" s="286"/>
      <c r="Q222" s="287"/>
      <c r="R222" s="224">
        <f t="shared" ref="R222:R223" si="91">SUM(P222+Q222)</f>
        <v>0</v>
      </c>
      <c r="T222" s="94">
        <f>IF($L222="Internal",ROUND($N222,0),0)</f>
        <v>0</v>
      </c>
      <c r="U222" s="94">
        <f>IF($L222="Related",ROUND($N222,0),0)</f>
        <v>0</v>
      </c>
      <c r="V222" s="94">
        <f>IF($L222="External",ROUND($N222,0),0)</f>
        <v>0</v>
      </c>
      <c r="W222" s="67"/>
      <c r="X222" s="94">
        <f>IF($M222="Canadian",IF(OR($N222="",$N222=0),0,ROUND($N222,0)),0)</f>
        <v>0</v>
      </c>
      <c r="Y222" s="94">
        <f>IF($M222="Non-Canadian",IF(OR($N222="",$N222=0),0,ROUND($N222,0)),0)</f>
        <v>0</v>
      </c>
    </row>
    <row r="223" spans="1:31" ht="15" customHeight="1" thickBot="1" x14ac:dyDescent="0.25">
      <c r="A223" s="38" t="s">
        <v>33</v>
      </c>
      <c r="B223" s="26" t="s">
        <v>293</v>
      </c>
      <c r="C223" s="444" t="s">
        <v>389</v>
      </c>
      <c r="D223" s="445"/>
      <c r="E223" s="445"/>
      <c r="F223" s="445"/>
      <c r="G223" s="445"/>
      <c r="H223" s="445"/>
      <c r="I223" s="445"/>
      <c r="J223" s="445"/>
      <c r="K223" s="431"/>
      <c r="L223" s="299"/>
      <c r="M223" s="69"/>
      <c r="N223" s="297"/>
      <c r="O223" s="82" t="str">
        <f>IF(N223&gt;$N$161*0.1,"Over 10% cap!  ","")&amp;IF(N223&lt;&gt;0,IF(L223="","Allocate cost!  ",""),"")&amp;IF(N223&lt;&gt;0,IF(M223="","Indicate origin!",""),"")</f>
        <v/>
      </c>
      <c r="P223" s="291"/>
      <c r="Q223" s="292"/>
      <c r="R223" s="227">
        <f t="shared" si="91"/>
        <v>0</v>
      </c>
      <c r="T223" s="94">
        <f>IF($L223="Internal",ROUND($N223,0),0)</f>
        <v>0</v>
      </c>
      <c r="U223" s="94">
        <f>IF($L223="Related",ROUND($N223,0),0)</f>
        <v>0</v>
      </c>
      <c r="V223" s="94">
        <f>IF($L223="External",ROUND($N223,0),0)</f>
        <v>0</v>
      </c>
      <c r="W223" s="67"/>
      <c r="X223" s="94">
        <f>IF($M223="Canadian",IF(OR($N223="",$N223=0),0,ROUND($N223,0)),0)</f>
        <v>0</v>
      </c>
      <c r="Y223" s="94">
        <f>IF($M223="Non-Canadian",IF(OR($N223="",$N223=0),0,ROUND($N223,0)),0)</f>
        <v>0</v>
      </c>
    </row>
    <row r="224" spans="1:31" ht="15" customHeight="1" thickBot="1" x14ac:dyDescent="0.25">
      <c r="A224" s="50"/>
      <c r="B224" s="5"/>
      <c r="C224" s="11"/>
      <c r="D224" s="11"/>
      <c r="E224" s="11"/>
      <c r="F224" s="11"/>
      <c r="G224" s="11"/>
      <c r="H224" s="11"/>
      <c r="I224" s="11"/>
      <c r="J224" s="11"/>
      <c r="K224" s="11"/>
      <c r="L224" s="118"/>
      <c r="M224" s="118"/>
      <c r="N224" s="119"/>
      <c r="T224" s="120"/>
      <c r="U224" s="120"/>
      <c r="V224" s="120"/>
      <c r="X224" s="120"/>
      <c r="Y224" s="120"/>
    </row>
    <row r="225" spans="1:31" ht="15" customHeight="1" thickBot="1" x14ac:dyDescent="0.3">
      <c r="A225" s="90"/>
      <c r="B225" s="453" t="s">
        <v>333</v>
      </c>
      <c r="C225" s="454"/>
      <c r="D225" s="454"/>
      <c r="E225" s="454"/>
      <c r="F225" s="454"/>
      <c r="G225" s="454"/>
      <c r="H225" s="454"/>
      <c r="I225" s="454"/>
      <c r="J225" s="454"/>
      <c r="K225" s="454"/>
      <c r="L225" s="454"/>
      <c r="M225" s="455"/>
      <c r="N225" s="170">
        <f>SUM(N24+N35+N45+N61+N75+N86+N99+N107+N114+N127+N142+N159+N178+N199+N217+N222+N223)</f>
        <v>0</v>
      </c>
      <c r="P225" s="156">
        <f>SUM(P223+P222+P217+P199+P178+P159+P142+P127+P114+P107+P99+P86+P75+P61+P45+P35+P24)</f>
        <v>0</v>
      </c>
      <c r="Q225" s="156">
        <f>SUM(Q223+Q222+Q217+Q199+Q178+Q159+Q142+Q127+Q114+Q107+Q99+Q86+Q75+Q61+Q45+Q35+Q24)</f>
        <v>0</v>
      </c>
      <c r="R225" s="157">
        <f>SUM(R223+R222+R217+R199+R178+R159+R142+R127+R114+R107+R99+R86+R75+R61+R45+R35+R24)</f>
        <v>0</v>
      </c>
      <c r="T225" s="156">
        <f>SUM(T223+T222+T217+T199+T178+T159+T142+T127+T114+T107+T99+T86+T75+T61+T45+T35+T24)</f>
        <v>0</v>
      </c>
      <c r="U225" s="156">
        <f>SUM(U223+U222+U217+U199+U178+U159+U142+U127+U114+U107+U99+U86+U75+U61+U45+U35+U24)</f>
        <v>0</v>
      </c>
      <c r="V225" s="157">
        <f>SUM(V223+V222+V217+V199+V178+V159+V142+V127+V114+V107+V99+V86+V75+V61+V45+V35+V24)</f>
        <v>0</v>
      </c>
      <c r="W225" s="171"/>
      <c r="X225" s="156">
        <f>SUM(X223+X222+X217+X199+X178+X159+X142+X127+X114+X107+X99+X86+X75+X61+X45+X35+X24)</f>
        <v>0</v>
      </c>
      <c r="Y225" s="157">
        <f>SUM(Y223+Y222+Y217+Y199+Y178+Y159+Y142+Y127+Y114+Y107+Y99+Y86+Y75+Y61+Y45+Y35+Y24)</f>
        <v>0</v>
      </c>
      <c r="AB225" s="92"/>
      <c r="AC225" s="92"/>
      <c r="AD225" s="92"/>
    </row>
    <row r="226" spans="1:31" ht="15" customHeight="1" thickBot="1" x14ac:dyDescent="0.25">
      <c r="A226" s="18"/>
      <c r="B226" s="4"/>
      <c r="C226" s="4"/>
      <c r="D226" s="19"/>
      <c r="E226" s="4"/>
      <c r="F226" s="4"/>
      <c r="G226" s="4"/>
      <c r="H226" s="4"/>
      <c r="I226" s="4"/>
      <c r="J226" s="4"/>
      <c r="K226" s="4"/>
      <c r="L226" s="4"/>
      <c r="M226" s="4"/>
      <c r="N226" s="4"/>
      <c r="R226" s="66"/>
      <c r="T226" s="172"/>
      <c r="U226" s="158">
        <f>SUM(T225:U225)</f>
        <v>0</v>
      </c>
      <c r="V226" s="159">
        <f>T225+U225+V225</f>
        <v>0</v>
      </c>
      <c r="W226" s="171"/>
      <c r="X226" s="172"/>
      <c r="Y226" s="159">
        <f>X225+Y225</f>
        <v>0</v>
      </c>
    </row>
    <row r="227" spans="1:31" ht="15" customHeight="1" x14ac:dyDescent="0.2">
      <c r="A227" s="180" t="s">
        <v>35</v>
      </c>
      <c r="B227" s="456" t="s">
        <v>377</v>
      </c>
      <c r="C227" s="457"/>
      <c r="D227" s="457"/>
      <c r="E227" s="457"/>
      <c r="F227" s="457"/>
      <c r="G227" s="457"/>
      <c r="H227" s="457"/>
      <c r="I227" s="457"/>
      <c r="J227" s="457"/>
      <c r="K227" s="457"/>
      <c r="L227" s="457"/>
      <c r="M227" s="455"/>
      <c r="N227" s="173">
        <v>0</v>
      </c>
    </row>
    <row r="228" spans="1:31" s="92" customFormat="1" ht="15" customHeight="1" x14ac:dyDescent="0.25">
      <c r="A228" s="18"/>
      <c r="B228" s="4"/>
      <c r="C228" s="4"/>
      <c r="D228" s="19"/>
      <c r="E228" s="4"/>
      <c r="F228" s="4"/>
      <c r="G228" s="4"/>
      <c r="H228" s="4"/>
      <c r="I228" s="4"/>
      <c r="J228" s="4"/>
      <c r="K228" s="4"/>
      <c r="L228" s="4"/>
      <c r="M228" s="4"/>
      <c r="N228" s="4"/>
      <c r="O228" s="82"/>
      <c r="P228" s="82"/>
      <c r="Q228" s="82"/>
      <c r="R228" s="82"/>
      <c r="S228" s="91"/>
      <c r="T228"/>
      <c r="U228"/>
      <c r="V228"/>
      <c r="W228" s="66"/>
      <c r="X228"/>
      <c r="Y228"/>
      <c r="AB228"/>
      <c r="AC228"/>
      <c r="AD228"/>
      <c r="AE228"/>
    </row>
    <row r="229" spans="1:31" ht="15" customHeight="1" x14ac:dyDescent="0.25">
      <c r="A229" s="451" t="s">
        <v>332</v>
      </c>
      <c r="B229" s="427"/>
      <c r="C229" s="427"/>
      <c r="D229" s="427"/>
      <c r="E229" s="427"/>
      <c r="F229" s="427"/>
      <c r="G229" s="427"/>
      <c r="H229" s="427"/>
      <c r="I229" s="427"/>
      <c r="J229" s="427"/>
      <c r="K229" s="427"/>
      <c r="L229" s="427"/>
      <c r="M229" s="428"/>
      <c r="N229" s="35">
        <f>N225+N227</f>
        <v>0</v>
      </c>
      <c r="O229" s="91"/>
      <c r="T229" s="92"/>
      <c r="U229" s="92"/>
      <c r="V229" s="92"/>
      <c r="W229" s="93"/>
      <c r="X229" s="92"/>
      <c r="Y229" s="92"/>
      <c r="AE229" s="92"/>
    </row>
    <row r="230" spans="1:31" ht="15" customHeight="1" x14ac:dyDescent="0.2">
      <c r="A230" s="18"/>
      <c r="B230" s="4"/>
      <c r="C230" s="4"/>
      <c r="D230" s="19"/>
      <c r="E230" s="4"/>
      <c r="F230" s="4"/>
      <c r="G230" s="4"/>
      <c r="H230" s="4"/>
      <c r="I230" s="4"/>
      <c r="J230" s="4"/>
      <c r="K230" s="4"/>
      <c r="L230" s="4"/>
      <c r="M230" s="4"/>
      <c r="N230" s="4"/>
    </row>
    <row r="231" spans="1:31" s="265" customFormat="1" x14ac:dyDescent="0.2">
      <c r="A231" s="261" t="s">
        <v>402</v>
      </c>
      <c r="B231" s="196"/>
      <c r="C231" s="196"/>
      <c r="D231" s="262"/>
      <c r="E231" s="196"/>
      <c r="F231" s="196"/>
      <c r="G231" s="196"/>
      <c r="H231" s="196"/>
      <c r="I231" s="196"/>
      <c r="J231" s="196"/>
      <c r="K231" s="196"/>
      <c r="L231" s="196"/>
      <c r="M231" s="196"/>
      <c r="N231" s="263"/>
      <c r="O231" s="264"/>
      <c r="P231" s="264"/>
      <c r="Q231" s="264"/>
      <c r="R231" s="264"/>
      <c r="S231" s="264"/>
      <c r="W231" s="266"/>
    </row>
    <row r="232" spans="1:31" ht="15" customHeight="1" x14ac:dyDescent="0.2">
      <c r="A232" s="18"/>
      <c r="B232" s="4"/>
      <c r="C232" s="4"/>
      <c r="D232" s="19"/>
      <c r="E232" s="4"/>
      <c r="F232" s="4"/>
      <c r="G232" s="4"/>
      <c r="H232" s="4"/>
      <c r="I232" s="4"/>
      <c r="J232" s="4"/>
      <c r="K232" s="4"/>
      <c r="L232" s="4"/>
      <c r="M232" s="4"/>
      <c r="N232" s="4"/>
    </row>
    <row r="233" spans="1:31" ht="15" customHeight="1" x14ac:dyDescent="0.2">
      <c r="A233" s="18"/>
      <c r="B233" s="4"/>
      <c r="C233" s="4"/>
      <c r="D233" s="19"/>
      <c r="E233" s="4"/>
      <c r="F233" s="4"/>
      <c r="G233" s="350" t="str">
        <f>P12</f>
        <v>-</v>
      </c>
      <c r="H233" s="450"/>
      <c r="I233" s="350" t="str">
        <f>Q12</f>
        <v>-</v>
      </c>
      <c r="J233" s="351"/>
      <c r="K233" s="302"/>
      <c r="L233" s="236"/>
      <c r="M233" s="191" t="s">
        <v>357</v>
      </c>
      <c r="N233" s="283">
        <f>P225</f>
        <v>0</v>
      </c>
    </row>
    <row r="234" spans="1:31" ht="15" customHeight="1" x14ac:dyDescent="0.2">
      <c r="A234" s="18"/>
      <c r="B234" s="4"/>
      <c r="C234" s="4"/>
      <c r="D234" s="19"/>
      <c r="E234" s="4"/>
      <c r="F234" s="4"/>
      <c r="G234" s="4"/>
      <c r="H234" s="4"/>
      <c r="I234" s="271"/>
      <c r="J234" s="271"/>
      <c r="K234" s="271"/>
      <c r="L234" s="271"/>
      <c r="M234" s="271"/>
      <c r="N234" s="284"/>
    </row>
    <row r="235" spans="1:31" ht="15" customHeight="1" x14ac:dyDescent="0.2">
      <c r="A235" s="18"/>
      <c r="B235" s="4"/>
      <c r="C235" s="4"/>
      <c r="D235" s="19"/>
      <c r="E235" s="4"/>
      <c r="F235" s="4"/>
      <c r="G235" s="350" t="str">
        <f>P15</f>
        <v>-</v>
      </c>
      <c r="H235" s="450"/>
      <c r="I235" s="350" t="str">
        <f>Q15</f>
        <v>-</v>
      </c>
      <c r="J235" s="351"/>
      <c r="K235" s="302"/>
      <c r="L235" s="272"/>
      <c r="M235" s="191" t="s">
        <v>358</v>
      </c>
      <c r="N235" s="283">
        <f>Q225</f>
        <v>0</v>
      </c>
    </row>
    <row r="236" spans="1:31" ht="15" customHeight="1" thickBot="1" x14ac:dyDescent="0.25">
      <c r="A236" s="18"/>
      <c r="B236" s="4"/>
      <c r="C236" s="4"/>
      <c r="D236" s="19"/>
      <c r="E236" s="4"/>
      <c r="F236" s="4"/>
      <c r="G236" s="4"/>
      <c r="H236" s="4"/>
      <c r="I236" s="273"/>
      <c r="J236" s="273"/>
      <c r="K236" s="273"/>
      <c r="L236" s="273"/>
      <c r="M236" s="273"/>
      <c r="N236" s="285"/>
    </row>
    <row r="237" spans="1:31" ht="15" customHeight="1" thickBot="1" x14ac:dyDescent="0.25">
      <c r="A237" s="309" t="s">
        <v>416</v>
      </c>
      <c r="B237" s="4"/>
      <c r="C237" s="4"/>
      <c r="D237" s="19"/>
      <c r="E237" s="4"/>
      <c r="F237" s="4"/>
      <c r="G237" s="4"/>
      <c r="H237" s="4"/>
      <c r="I237" s="251"/>
      <c r="J237" s="251"/>
      <c r="K237" s="251"/>
      <c r="L237" s="274"/>
      <c r="M237" s="275" t="s">
        <v>323</v>
      </c>
      <c r="N237" s="159">
        <f>N235+N233+N229</f>
        <v>0</v>
      </c>
    </row>
    <row r="238" spans="1:31" ht="15" customHeight="1" x14ac:dyDescent="0.2">
      <c r="A238" s="18"/>
      <c r="B238" s="4"/>
      <c r="C238" s="4"/>
      <c r="D238" s="19"/>
      <c r="E238" s="4"/>
      <c r="F238" s="4"/>
      <c r="G238" s="4"/>
      <c r="H238" s="4"/>
      <c r="I238" s="4"/>
      <c r="J238" s="4"/>
      <c r="K238" s="4"/>
      <c r="L238" s="4"/>
      <c r="M238" s="4"/>
      <c r="N238" s="4"/>
    </row>
    <row r="239" spans="1:31" ht="15" customHeight="1" x14ac:dyDescent="0.2">
      <c r="A239" s="18"/>
      <c r="B239" s="4"/>
      <c r="C239" s="4"/>
      <c r="D239" s="19"/>
      <c r="E239" s="4"/>
      <c r="F239" s="4"/>
      <c r="G239" s="4"/>
      <c r="H239" s="4"/>
      <c r="I239" s="4"/>
      <c r="J239" s="4"/>
      <c r="K239" s="4"/>
      <c r="L239" s="4"/>
      <c r="M239" s="4"/>
      <c r="N239" s="4"/>
    </row>
    <row r="240" spans="1:31" ht="15" customHeight="1" x14ac:dyDescent="0.2">
      <c r="A240" s="18"/>
      <c r="B240" s="4"/>
      <c r="C240" s="4"/>
      <c r="D240" s="19"/>
      <c r="E240" s="4"/>
      <c r="F240" s="4"/>
      <c r="G240" s="4"/>
      <c r="H240" s="4"/>
      <c r="I240" s="4"/>
      <c r="J240" s="4"/>
      <c r="K240" s="4"/>
      <c r="L240" s="4"/>
      <c r="M240" s="4"/>
      <c r="N240" s="4"/>
    </row>
    <row r="241" spans="1:14" ht="15" customHeight="1" x14ac:dyDescent="0.2">
      <c r="A241" s="18"/>
      <c r="B241" s="4"/>
      <c r="C241" s="4"/>
      <c r="D241" s="19"/>
      <c r="E241" s="4"/>
      <c r="F241" s="4"/>
      <c r="G241" s="4"/>
      <c r="H241" s="4"/>
      <c r="I241" s="4"/>
      <c r="J241" s="4"/>
      <c r="K241" s="4"/>
      <c r="L241" s="4"/>
      <c r="M241" s="4"/>
      <c r="N241" s="4"/>
    </row>
    <row r="242" spans="1:14" ht="15" customHeight="1" x14ac:dyDescent="0.2">
      <c r="A242" s="18"/>
      <c r="B242" s="4"/>
      <c r="C242" s="4"/>
      <c r="D242" s="19"/>
      <c r="E242" s="4"/>
      <c r="F242" s="4"/>
      <c r="G242" s="4"/>
      <c r="H242" s="4"/>
      <c r="I242" s="4"/>
      <c r="J242" s="4"/>
      <c r="K242" s="4"/>
      <c r="L242" s="4"/>
      <c r="M242" s="4"/>
      <c r="N242" s="4"/>
    </row>
    <row r="243" spans="1:14" ht="15" customHeight="1" x14ac:dyDescent="0.2">
      <c r="A243" s="18"/>
      <c r="B243" s="4"/>
      <c r="C243" s="4"/>
      <c r="D243" s="19"/>
      <c r="E243" s="4"/>
      <c r="F243" s="4"/>
      <c r="G243" s="4"/>
      <c r="H243" s="4"/>
      <c r="I243" s="4"/>
      <c r="J243" s="4"/>
      <c r="K243" s="4"/>
      <c r="L243" s="4"/>
      <c r="M243" s="4"/>
      <c r="N243" s="4"/>
    </row>
    <row r="244" spans="1:14" ht="15" customHeight="1" x14ac:dyDescent="0.2">
      <c r="A244" s="18"/>
      <c r="B244" s="4"/>
      <c r="C244" s="4"/>
      <c r="D244" s="19"/>
      <c r="E244" s="4"/>
      <c r="F244" s="4"/>
      <c r="G244" s="4"/>
      <c r="H244" s="4"/>
      <c r="I244" s="4"/>
      <c r="J244" s="4"/>
      <c r="K244" s="4"/>
      <c r="L244" s="4"/>
      <c r="M244" s="4"/>
      <c r="N244" s="4"/>
    </row>
    <row r="245" spans="1:14" ht="15" customHeight="1" x14ac:dyDescent="0.2">
      <c r="A245" s="18"/>
      <c r="B245" s="4"/>
      <c r="C245" s="4"/>
      <c r="D245" s="19"/>
      <c r="E245" s="4"/>
      <c r="F245" s="4"/>
      <c r="G245" s="4"/>
      <c r="H245" s="4"/>
      <c r="I245" s="4"/>
      <c r="J245" s="4"/>
      <c r="K245" s="4"/>
      <c r="L245" s="4"/>
      <c r="M245" s="4"/>
      <c r="N245" s="4"/>
    </row>
    <row r="246" spans="1:14" ht="15" customHeight="1" x14ac:dyDescent="0.2">
      <c r="A246" s="18"/>
      <c r="B246" s="4"/>
      <c r="C246" s="4"/>
      <c r="D246" s="19"/>
      <c r="E246" s="4"/>
      <c r="F246" s="4"/>
      <c r="G246" s="4"/>
      <c r="H246" s="4"/>
      <c r="I246" s="4"/>
      <c r="J246" s="4"/>
      <c r="K246" s="4"/>
      <c r="L246" s="4"/>
      <c r="M246" s="4"/>
      <c r="N246" s="4"/>
    </row>
    <row r="247" spans="1:14" ht="15" customHeight="1" x14ac:dyDescent="0.2">
      <c r="A247" s="18"/>
      <c r="B247" s="4"/>
      <c r="C247" s="4"/>
      <c r="D247" s="19"/>
      <c r="E247" s="4"/>
      <c r="F247" s="4"/>
      <c r="G247" s="4"/>
      <c r="H247" s="4"/>
      <c r="I247" s="4"/>
      <c r="J247" s="4"/>
      <c r="K247" s="4"/>
      <c r="L247" s="4"/>
      <c r="M247" s="4"/>
      <c r="N247" s="4"/>
    </row>
    <row r="248" spans="1:14" ht="15" customHeight="1" x14ac:dyDescent="0.2">
      <c r="A248" s="18"/>
      <c r="B248" s="4"/>
      <c r="C248" s="4"/>
      <c r="D248" s="19"/>
      <c r="E248" s="4"/>
      <c r="F248" s="4"/>
      <c r="G248" s="4"/>
      <c r="H248" s="4"/>
      <c r="I248" s="4"/>
      <c r="J248" s="4"/>
      <c r="K248" s="4"/>
      <c r="L248" s="4"/>
      <c r="M248" s="4"/>
      <c r="N248" s="4"/>
    </row>
    <row r="249" spans="1:14" ht="15" customHeight="1" x14ac:dyDescent="0.2">
      <c r="A249" s="18"/>
      <c r="B249" s="4"/>
      <c r="C249" s="4"/>
      <c r="D249" s="19"/>
      <c r="E249" s="4"/>
      <c r="F249" s="4"/>
      <c r="G249" s="4"/>
      <c r="H249" s="4"/>
      <c r="I249" s="4"/>
      <c r="J249" s="4"/>
      <c r="K249" s="4"/>
      <c r="L249" s="4"/>
      <c r="M249" s="4"/>
      <c r="N249" s="4"/>
    </row>
    <row r="250" spans="1:14" ht="15" customHeight="1" x14ac:dyDescent="0.2">
      <c r="A250" s="18"/>
      <c r="B250" s="4"/>
      <c r="C250" s="4"/>
      <c r="D250" s="19"/>
      <c r="E250" s="4"/>
      <c r="F250" s="4"/>
      <c r="G250" s="4"/>
      <c r="H250" s="4"/>
      <c r="I250" s="4"/>
      <c r="J250" s="4"/>
      <c r="K250" s="4"/>
      <c r="L250" s="4"/>
      <c r="M250" s="4"/>
      <c r="N250" s="4"/>
    </row>
    <row r="251" spans="1:14" ht="15" customHeight="1" x14ac:dyDescent="0.2">
      <c r="A251" s="18"/>
      <c r="B251" s="4"/>
      <c r="C251" s="4"/>
      <c r="D251" s="19"/>
      <c r="E251" s="4"/>
      <c r="F251" s="4"/>
      <c r="G251" s="4"/>
      <c r="H251" s="4"/>
      <c r="I251" s="4"/>
      <c r="J251" s="4"/>
      <c r="K251" s="4"/>
      <c r="L251" s="4"/>
      <c r="M251" s="4"/>
      <c r="N251" s="4"/>
    </row>
    <row r="252" spans="1:14" ht="15" customHeight="1" x14ac:dyDescent="0.2">
      <c r="A252" s="18"/>
      <c r="B252" s="4"/>
      <c r="C252" s="4"/>
      <c r="D252" s="19"/>
      <c r="E252" s="4"/>
      <c r="F252" s="4"/>
      <c r="G252" s="4"/>
      <c r="H252" s="4"/>
      <c r="I252" s="4"/>
      <c r="J252" s="4"/>
      <c r="K252" s="4"/>
      <c r="L252" s="4"/>
      <c r="M252" s="4"/>
      <c r="N252" s="4"/>
    </row>
    <row r="253" spans="1:14" ht="15" customHeight="1" x14ac:dyDescent="0.2">
      <c r="A253" s="18"/>
      <c r="B253" s="4"/>
      <c r="C253" s="4"/>
      <c r="D253" s="19"/>
      <c r="E253" s="4"/>
      <c r="F253" s="4"/>
      <c r="G253" s="4"/>
      <c r="H253" s="4"/>
      <c r="I253" s="4"/>
      <c r="J253" s="4"/>
      <c r="K253" s="4"/>
      <c r="L253" s="4"/>
      <c r="M253" s="4"/>
      <c r="N253" s="4"/>
    </row>
    <row r="254" spans="1:14" ht="15" customHeight="1" x14ac:dyDescent="0.2">
      <c r="A254" s="18"/>
      <c r="B254" s="4"/>
      <c r="C254" s="4"/>
      <c r="D254" s="19"/>
      <c r="E254" s="4"/>
      <c r="F254" s="4"/>
      <c r="G254" s="4"/>
      <c r="H254" s="4"/>
      <c r="I254" s="4"/>
      <c r="J254" s="4"/>
      <c r="K254" s="4"/>
      <c r="L254" s="4"/>
      <c r="M254" s="4"/>
      <c r="N254" s="4"/>
    </row>
    <row r="255" spans="1:14" ht="15" customHeight="1" x14ac:dyDescent="0.2">
      <c r="A255" s="18"/>
      <c r="B255" s="4"/>
      <c r="C255" s="4"/>
      <c r="D255" s="19"/>
      <c r="E255" s="4"/>
      <c r="F255" s="4"/>
      <c r="G255" s="4"/>
      <c r="H255" s="4"/>
      <c r="I255" s="4"/>
      <c r="J255" s="4"/>
      <c r="K255" s="4"/>
      <c r="L255" s="4"/>
      <c r="M255" s="4"/>
      <c r="N255" s="4"/>
    </row>
    <row r="256" spans="1:14" ht="15" customHeight="1" x14ac:dyDescent="0.2">
      <c r="A256" s="18"/>
      <c r="B256" s="4"/>
      <c r="C256" s="4"/>
      <c r="D256" s="19"/>
      <c r="E256" s="4"/>
      <c r="F256" s="4"/>
      <c r="G256" s="4"/>
      <c r="H256" s="4"/>
      <c r="I256" s="4"/>
      <c r="J256" s="4"/>
      <c r="K256" s="4"/>
      <c r="L256" s="4"/>
      <c r="M256" s="4"/>
      <c r="N256" s="4"/>
    </row>
    <row r="276" spans="9:13" ht="15" hidden="1" customHeight="1" x14ac:dyDescent="0.2">
      <c r="I276" s="4" t="s">
        <v>278</v>
      </c>
      <c r="J276" s="4"/>
      <c r="K276" s="4"/>
      <c r="L276" s="19" t="s">
        <v>5</v>
      </c>
      <c r="M276" s="19" t="s">
        <v>8</v>
      </c>
    </row>
    <row r="277" spans="9:13" ht="15" hidden="1" customHeight="1" x14ac:dyDescent="0.2">
      <c r="I277" s="4" t="s">
        <v>279</v>
      </c>
      <c r="J277" s="4"/>
      <c r="K277" s="4"/>
      <c r="L277" s="19" t="s">
        <v>6</v>
      </c>
      <c r="M277" s="19" t="s">
        <v>9</v>
      </c>
    </row>
    <row r="278" spans="9:13" ht="15" hidden="1" customHeight="1" x14ac:dyDescent="0.2">
      <c r="I278" s="4" t="s">
        <v>280</v>
      </c>
      <c r="J278" s="4"/>
      <c r="K278" s="4"/>
      <c r="L278" s="19" t="s">
        <v>7</v>
      </c>
      <c r="M278" s="19"/>
    </row>
    <row r="279" spans="9:13" ht="15" hidden="1" customHeight="1" x14ac:dyDescent="0.2">
      <c r="I279" s="4" t="s">
        <v>281</v>
      </c>
      <c r="J279" s="4"/>
      <c r="K279" s="4"/>
      <c r="L279" s="19"/>
      <c r="M279" s="19"/>
    </row>
    <row r="280" spans="9:13" ht="15" hidden="1" customHeight="1" x14ac:dyDescent="0.2">
      <c r="I280" s="4" t="s">
        <v>282</v>
      </c>
      <c r="J280" s="4"/>
      <c r="K280" s="4"/>
      <c r="L280" s="19"/>
      <c r="M280" s="19"/>
    </row>
    <row r="281" spans="9:13" ht="15" hidden="1" customHeight="1" x14ac:dyDescent="0.2"/>
    <row r="282" spans="9:13" ht="15" hidden="1" customHeight="1" x14ac:dyDescent="0.2">
      <c r="I282" s="249" t="s">
        <v>372</v>
      </c>
      <c r="J282" s="250">
        <v>0</v>
      </c>
      <c r="K282" s="250"/>
      <c r="L282" s="250"/>
      <c r="M282" s="250"/>
    </row>
    <row r="283" spans="9:13" ht="15" hidden="1" customHeight="1" x14ac:dyDescent="0.2">
      <c r="I283" s="251" t="s">
        <v>373</v>
      </c>
      <c r="J283" s="252">
        <f>$N$201</f>
        <v>0</v>
      </c>
      <c r="K283" s="252"/>
    </row>
    <row r="284" spans="9:13" ht="15" hidden="1" customHeight="1" x14ac:dyDescent="0.2">
      <c r="I284" s="251" t="s">
        <v>374</v>
      </c>
      <c r="J284" s="253">
        <f>$X$178+$X$199</f>
        <v>0</v>
      </c>
      <c r="K284" s="253"/>
    </row>
    <row r="285" spans="9:13" ht="15" hidden="1" customHeight="1" x14ac:dyDescent="0.2">
      <c r="I285" s="254" t="s">
        <v>375</v>
      </c>
      <c r="J285" s="255" t="e">
        <f>J284/J283</f>
        <v>#DIV/0!</v>
      </c>
      <c r="K285" s="255"/>
    </row>
  </sheetData>
  <mergeCells count="288">
    <mergeCell ref="A7:N7"/>
    <mergeCell ref="C28:K28"/>
    <mergeCell ref="C30:K30"/>
    <mergeCell ref="C32:K32"/>
    <mergeCell ref="C33:K33"/>
    <mergeCell ref="A21:N21"/>
    <mergeCell ref="C175:K175"/>
    <mergeCell ref="C176:K176"/>
    <mergeCell ref="C177:K177"/>
    <mergeCell ref="C38:K38"/>
    <mergeCell ref="C39:K39"/>
    <mergeCell ref="C41:K41"/>
    <mergeCell ref="C42:K42"/>
    <mergeCell ref="C43:K43"/>
    <mergeCell ref="C44:K44"/>
    <mergeCell ref="A48:N48"/>
    <mergeCell ref="A38:A39"/>
    <mergeCell ref="B38:B39"/>
    <mergeCell ref="C45:M45"/>
    <mergeCell ref="N117:N118"/>
    <mergeCell ref="N102:N103"/>
    <mergeCell ref="L50:L51"/>
    <mergeCell ref="M50:M51"/>
    <mergeCell ref="L64:L65"/>
    <mergeCell ref="L110:L111"/>
    <mergeCell ref="M110:M111"/>
    <mergeCell ref="L117:L118"/>
    <mergeCell ref="M117:M118"/>
    <mergeCell ref="L132:L133"/>
    <mergeCell ref="M132:M133"/>
    <mergeCell ref="L145:L146"/>
    <mergeCell ref="M145:M146"/>
    <mergeCell ref="H132:I132"/>
    <mergeCell ref="H117:I117"/>
    <mergeCell ref="M64:M65"/>
    <mergeCell ref="L78:L79"/>
    <mergeCell ref="M78:M79"/>
    <mergeCell ref="L89:L90"/>
    <mergeCell ref="M89:M90"/>
    <mergeCell ref="L102:L103"/>
    <mergeCell ref="M102:M103"/>
    <mergeCell ref="A52:N52"/>
    <mergeCell ref="H102:I102"/>
    <mergeCell ref="B64:B65"/>
    <mergeCell ref="N64:N65"/>
    <mergeCell ref="A102:A103"/>
    <mergeCell ref="A89:A90"/>
    <mergeCell ref="A78:A79"/>
    <mergeCell ref="A50:A51"/>
    <mergeCell ref="C61:M61"/>
    <mergeCell ref="B50:B51"/>
    <mergeCell ref="E64:G64"/>
    <mergeCell ref="E50:G50"/>
    <mergeCell ref="C50:C51"/>
    <mergeCell ref="H50:I50"/>
    <mergeCell ref="G233:H233"/>
    <mergeCell ref="I233:J233"/>
    <mergeCell ref="C127:M127"/>
    <mergeCell ref="A206:N206"/>
    <mergeCell ref="C215:K215"/>
    <mergeCell ref="C216:K216"/>
    <mergeCell ref="C220:K220"/>
    <mergeCell ref="C221:K221"/>
    <mergeCell ref="C186:K186"/>
    <mergeCell ref="C187:K187"/>
    <mergeCell ref="C188:K188"/>
    <mergeCell ref="C189:K189"/>
    <mergeCell ref="C190:K190"/>
    <mergeCell ref="C191:K191"/>
    <mergeCell ref="C192:K192"/>
    <mergeCell ref="C193:K193"/>
    <mergeCell ref="C194:K194"/>
    <mergeCell ref="G235:H235"/>
    <mergeCell ref="I235:J235"/>
    <mergeCell ref="A229:M229"/>
    <mergeCell ref="X145:Y145"/>
    <mergeCell ref="X167:Y167"/>
    <mergeCell ref="X181:Y181"/>
    <mergeCell ref="T181:V181"/>
    <mergeCell ref="B210:N210"/>
    <mergeCell ref="B213:N213"/>
    <mergeCell ref="B225:M225"/>
    <mergeCell ref="B227:M227"/>
    <mergeCell ref="C167:K167"/>
    <mergeCell ref="C168:K168"/>
    <mergeCell ref="C169:K169"/>
    <mergeCell ref="C170:K170"/>
    <mergeCell ref="C171:K171"/>
    <mergeCell ref="C172:K172"/>
    <mergeCell ref="C173:K173"/>
    <mergeCell ref="C174:K174"/>
    <mergeCell ref="C156:F156"/>
    <mergeCell ref="A219:N219"/>
    <mergeCell ref="A204:N204"/>
    <mergeCell ref="A220:A221"/>
    <mergeCell ref="B220:B221"/>
    <mergeCell ref="C195:K195"/>
    <mergeCell ref="C196:K196"/>
    <mergeCell ref="C197:K197"/>
    <mergeCell ref="C222:K222"/>
    <mergeCell ref="C223:K223"/>
    <mergeCell ref="C114:M114"/>
    <mergeCell ref="X89:Y89"/>
    <mergeCell ref="E102:G102"/>
    <mergeCell ref="E110:G110"/>
    <mergeCell ref="E117:G117"/>
    <mergeCell ref="C136:F136"/>
    <mergeCell ref="C148:F148"/>
    <mergeCell ref="C149:F149"/>
    <mergeCell ref="H145:I145"/>
    <mergeCell ref="C146:F146"/>
    <mergeCell ref="C145:F145"/>
    <mergeCell ref="X110:Y110"/>
    <mergeCell ref="T110:V110"/>
    <mergeCell ref="O102:O103"/>
    <mergeCell ref="B131:N131"/>
    <mergeCell ref="B110:B111"/>
    <mergeCell ref="P109:R109"/>
    <mergeCell ref="B132:B133"/>
    <mergeCell ref="C181:K181"/>
    <mergeCell ref="X132:Y132"/>
    <mergeCell ref="X102:Y102"/>
    <mergeCell ref="B145:B146"/>
    <mergeCell ref="C158:F158"/>
    <mergeCell ref="T102:V102"/>
    <mergeCell ref="T89:V89"/>
    <mergeCell ref="C142:M142"/>
    <mergeCell ref="N89:N90"/>
    <mergeCell ref="N78:N79"/>
    <mergeCell ref="C78:C79"/>
    <mergeCell ref="N110:N111"/>
    <mergeCell ref="B117:B118"/>
    <mergeCell ref="C141:F141"/>
    <mergeCell ref="H89:I89"/>
    <mergeCell ref="H78:I78"/>
    <mergeCell ref="C89:C90"/>
    <mergeCell ref="E78:G78"/>
    <mergeCell ref="C107:M107"/>
    <mergeCell ref="E89:G89"/>
    <mergeCell ref="C137:F137"/>
    <mergeCell ref="C147:F147"/>
    <mergeCell ref="T117:V117"/>
    <mergeCell ref="T132:V132"/>
    <mergeCell ref="H110:I110"/>
    <mergeCell ref="A110:A111"/>
    <mergeCell ref="B102:B103"/>
    <mergeCell ref="T78:V78"/>
    <mergeCell ref="A132:A133"/>
    <mergeCell ref="X117:Y117"/>
    <mergeCell ref="C199:M199"/>
    <mergeCell ref="T50:V50"/>
    <mergeCell ref="X19:Y19"/>
    <mergeCell ref="X27:Y27"/>
    <mergeCell ref="X38:Y38"/>
    <mergeCell ref="X50:Y50"/>
    <mergeCell ref="X64:Y64"/>
    <mergeCell ref="X78:Y78"/>
    <mergeCell ref="N38:N39"/>
    <mergeCell ref="N19:N20"/>
    <mergeCell ref="N27:N28"/>
    <mergeCell ref="T27:V27"/>
    <mergeCell ref="T19:V19"/>
    <mergeCell ref="T38:V38"/>
    <mergeCell ref="N50:N51"/>
    <mergeCell ref="A29:N29"/>
    <mergeCell ref="T64:V64"/>
    <mergeCell ref="P64:R64"/>
    <mergeCell ref="C31:J31"/>
    <mergeCell ref="T17:Y17"/>
    <mergeCell ref="X220:Y220"/>
    <mergeCell ref="C151:F151"/>
    <mergeCell ref="C152:F152"/>
    <mergeCell ref="C153:F153"/>
    <mergeCell ref="T167:V167"/>
    <mergeCell ref="T220:V220"/>
    <mergeCell ref="N220:N221"/>
    <mergeCell ref="C154:F154"/>
    <mergeCell ref="X207:Y207"/>
    <mergeCell ref="T207:V207"/>
    <mergeCell ref="C138:F138"/>
    <mergeCell ref="C110:C111"/>
    <mergeCell ref="T145:V145"/>
    <mergeCell ref="N145:N146"/>
    <mergeCell ref="P220:R220"/>
    <mergeCell ref="P110:R110"/>
    <mergeCell ref="P116:R116"/>
    <mergeCell ref="P117:R117"/>
    <mergeCell ref="P131:R131"/>
    <mergeCell ref="P132:R132"/>
    <mergeCell ref="P144:R144"/>
    <mergeCell ref="P145:R145"/>
    <mergeCell ref="C64:C65"/>
    <mergeCell ref="P166:R166"/>
    <mergeCell ref="P167:R167"/>
    <mergeCell ref="P180:R180"/>
    <mergeCell ref="P181:R181"/>
    <mergeCell ref="P206:R206"/>
    <mergeCell ref="P207:R207"/>
    <mergeCell ref="P219:R219"/>
    <mergeCell ref="N167:N168"/>
    <mergeCell ref="A161:M161"/>
    <mergeCell ref="A207:A208"/>
    <mergeCell ref="N207:N208"/>
    <mergeCell ref="C217:M217"/>
    <mergeCell ref="B207:B208"/>
    <mergeCell ref="C184:K184"/>
    <mergeCell ref="C185:K185"/>
    <mergeCell ref="C182:K182"/>
    <mergeCell ref="C183:K183"/>
    <mergeCell ref="C198:K198"/>
    <mergeCell ref="C207:K207"/>
    <mergeCell ref="C208:K208"/>
    <mergeCell ref="C209:K209"/>
    <mergeCell ref="C211:K211"/>
    <mergeCell ref="C212:K212"/>
    <mergeCell ref="C214:K214"/>
    <mergeCell ref="A15:N15"/>
    <mergeCell ref="C159:M159"/>
    <mergeCell ref="B167:B168"/>
    <mergeCell ref="A181:A182"/>
    <mergeCell ref="C178:M178"/>
    <mergeCell ref="A165:N165"/>
    <mergeCell ref="A164:N164"/>
    <mergeCell ref="A163:N163"/>
    <mergeCell ref="B181:B182"/>
    <mergeCell ref="A167:A168"/>
    <mergeCell ref="N181:N182"/>
    <mergeCell ref="N132:N133"/>
    <mergeCell ref="A117:A118"/>
    <mergeCell ref="A145:A146"/>
    <mergeCell ref="C150:F150"/>
    <mergeCell ref="C157:F157"/>
    <mergeCell ref="C134:F134"/>
    <mergeCell ref="C135:F135"/>
    <mergeCell ref="C140:F140"/>
    <mergeCell ref="C132:F132"/>
    <mergeCell ref="C133:F133"/>
    <mergeCell ref="C117:C118"/>
    <mergeCell ref="C139:F139"/>
    <mergeCell ref="C155:F155"/>
    <mergeCell ref="C27:K27"/>
    <mergeCell ref="P102:R102"/>
    <mergeCell ref="P2:Y4"/>
    <mergeCell ref="A17:N17"/>
    <mergeCell ref="A19:A20"/>
    <mergeCell ref="B19:B20"/>
    <mergeCell ref="C24:M24"/>
    <mergeCell ref="A27:A28"/>
    <mergeCell ref="B27:B28"/>
    <mergeCell ref="A10:N10"/>
    <mergeCell ref="A11:N12"/>
    <mergeCell ref="P9:R9"/>
    <mergeCell ref="A64:A65"/>
    <mergeCell ref="B78:B79"/>
    <mergeCell ref="P88:R88"/>
    <mergeCell ref="P89:R89"/>
    <mergeCell ref="H64:I64"/>
    <mergeCell ref="C75:M75"/>
    <mergeCell ref="C86:M86"/>
    <mergeCell ref="C99:M99"/>
    <mergeCell ref="C102:C103"/>
    <mergeCell ref="P77:R77"/>
    <mergeCell ref="B89:B90"/>
    <mergeCell ref="P78:R78"/>
    <mergeCell ref="A40:N40"/>
    <mergeCell ref="A9:N9"/>
    <mergeCell ref="C4:F4"/>
    <mergeCell ref="C5:F5"/>
    <mergeCell ref="A13:N14"/>
    <mergeCell ref="P63:R63"/>
    <mergeCell ref="P101:R101"/>
    <mergeCell ref="P10:R10"/>
    <mergeCell ref="P13:R13"/>
    <mergeCell ref="P19:R19"/>
    <mergeCell ref="P26:R26"/>
    <mergeCell ref="P27:R27"/>
    <mergeCell ref="P18:R18"/>
    <mergeCell ref="P37:R37"/>
    <mergeCell ref="P38:R38"/>
    <mergeCell ref="P49:R49"/>
    <mergeCell ref="P50:R50"/>
    <mergeCell ref="C34:K34"/>
    <mergeCell ref="C35:M35"/>
    <mergeCell ref="C36:J36"/>
    <mergeCell ref="C19:K19"/>
    <mergeCell ref="C20:K20"/>
    <mergeCell ref="C22:K22"/>
    <mergeCell ref="C23:K23"/>
  </mergeCells>
  <phoneticPr fontId="0" type="noConversion"/>
  <conditionalFormatting sqref="N22:N23">
    <cfRule type="expression" dxfId="9" priority="32">
      <formula>$N$22&gt;$N$161*0.1</formula>
    </cfRule>
  </conditionalFormatting>
  <conditionalFormatting sqref="N202">
    <cfRule type="cellIs" dxfId="8" priority="2" operator="equal">
      <formula>""</formula>
    </cfRule>
    <cfRule type="cellIs" dxfId="7" priority="3" operator="lessThan">
      <formula>25%</formula>
    </cfRule>
    <cfRule type="cellIs" dxfId="6" priority="4" operator="greaterThan">
      <formula>50%</formula>
    </cfRule>
    <cfRule type="cellIs" dxfId="5" priority="16" operator="greaterThanOrEqual">
      <formula>0.25</formula>
    </cfRule>
    <cfRule type="cellIs" dxfId="4" priority="18" operator="lessThanOrEqual">
      <formula>0.5</formula>
    </cfRule>
  </conditionalFormatting>
  <conditionalFormatting sqref="N222">
    <cfRule type="expression" dxfId="3" priority="22">
      <formula>$N$222/$N$161&gt;0.1</formula>
    </cfRule>
  </conditionalFormatting>
  <conditionalFormatting sqref="N223">
    <cfRule type="expression" dxfId="2" priority="21">
      <formula>$N$223/$N$161&gt;0.1</formula>
    </cfRule>
  </conditionalFormatting>
  <conditionalFormatting sqref="N225">
    <cfRule type="expression" dxfId="1" priority="19">
      <formula>$N$222/$N$161&gt;0.1</formula>
    </cfRule>
    <cfRule type="expression" dxfId="0" priority="20">
      <formula>$N$223/$N$161&gt;0.1</formula>
    </cfRule>
  </conditionalFormatting>
  <dataValidations xWindow="1245" yWindow="355" count="5">
    <dataValidation type="list" allowBlank="1" showInputMessage="1" showErrorMessage="1" errorTitle="Hours, Days, Weeks" error="Please choose from the dropdown list" sqref="I147:I158 I104:I106 I80:I85 I112:I113 I119:I126 I134:I141 I91:I98 I54:I60 I66:I74" xr:uid="{00000000-0002-0000-0100-000000000000}">
      <formula1>$I$275:$I$280</formula1>
    </dataValidation>
    <dataValidation type="list" allowBlank="1" showInputMessage="1" showErrorMessage="1" errorTitle="Heures, Jours, Semaines, Fixe" error="Veuillez choisir à partir de la liste déroulante" sqref="I53" xr:uid="{00000000-0002-0000-0100-000001000000}">
      <formula1>$I$275:$I$280</formula1>
    </dataValidation>
    <dataValidation type="list" allowBlank="1" showInputMessage="1" showErrorMessage="1" errorTitle="Canadian / Non-Canadian" error="Please choose from the dropdown list" promptTitle="Cost Origin" prompt="Please specify cost origin: Canadian or Non-Canadian" sqref="M22:M23 M222:M224 M183:M198 M169:M177 M147:M158 M134:M141 M119:M126 M112:M113 M104:M106 M91:M98 M80:M85 M66:M74 M214:M216 M41:M44 M53:M60 M30:M34 M209 M211:M212" xr:uid="{00000000-0002-0000-0100-000002000000}">
      <formula1>$M$276:$M$277</formula1>
    </dataValidation>
    <dataValidation type="list" allowBlank="1" showInputMessage="1" showErrorMessage="1" errorTitle="Internal, Related, External" error="Please choose from the dropdown list" promptTitle="Cost Allocation" prompt="Please allocate cost to Internal, Related or External" sqref="L214:L216 L66:L74 L104:L106 L169:L177 L147:L158 L134:L141 L119:L126 L112:L113 L183:L198 L91:L98 L80:L85 L222:L224 L53:L60 L41:L44 L30:L34 L209 L211:L212 L22:L23" xr:uid="{00000000-0002-0000-0100-000003000000}">
      <formula1>$L$276:$L$278</formula1>
    </dataValidation>
    <dataValidation errorStyle="warning" allowBlank="1" showInputMessage="1" showErrorMessage="1" error="The expenses indicated in section D (13 and 14) must total a minimum of 25% and a maximum of 50% of the B+C sub-total of the budget" prompt="The expenses indicated in section D (13 and 14) must total a minimum of 25% and a maximum of 50% of the B+C sub-total of the budget" sqref="N202" xr:uid="{00000000-0002-0000-0100-000004000000}"/>
  </dataValidations>
  <printOptions horizontalCentered="1"/>
  <pageMargins left="0.23622047244094491" right="0.23622047244094491" top="0.35433070866141736" bottom="0.35433070866141736" header="0.31496062992125984" footer="0.31496062992125984"/>
  <pageSetup scale="60" firstPageNumber="3" fitToHeight="6" orientation="landscape" r:id="rId1"/>
  <rowBreaks count="3" manualBreakCount="3">
    <brk id="62" max="16383" man="1"/>
    <brk id="108" max="16383" man="1"/>
    <brk id="203" max="16383" man="1"/>
  </rowBreaks>
  <ignoredErrors>
    <ignoredError sqref="H54:H60 H66:H74 H80:H85 H91:H98 H104:H106 H112:H113 H119:H126 H53" formulaRange="1"/>
    <ignoredError sqref="A130 A18 A26 A24 A35 A37 A45 A49 A61 A63 A75 A86 A99 A101 A107 A109 A114 A116 A127 A142 A159 A178 A199 A205" numberStoredAsText="1"/>
  </ignoredErrors>
  <drawing r:id="rId2"/>
  <legacyDrawingHF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65"/>
  <sheetViews>
    <sheetView showGridLines="0" zoomScaleNormal="100" zoomScalePageLayoutView="40" workbookViewId="0">
      <pane xSplit="3" ySplit="8" topLeftCell="J9" activePane="bottomRight" state="frozen"/>
      <selection pane="topRight" activeCell="D1" sqref="D1"/>
      <selection pane="bottomLeft" activeCell="A9" sqref="A9"/>
      <selection pane="bottomRight" activeCell="B52" sqref="B52"/>
    </sheetView>
  </sheetViews>
  <sheetFormatPr baseColWidth="10" defaultColWidth="11.5546875" defaultRowHeight="15" x14ac:dyDescent="0.2"/>
  <cols>
    <col min="1" max="1" width="11.6640625" customWidth="1"/>
    <col min="2" max="2" width="43.88671875" customWidth="1"/>
    <col min="3" max="3" width="9.44140625" customWidth="1"/>
    <col min="257" max="257" width="11.6640625" customWidth="1"/>
    <col min="258" max="258" width="44.5546875" customWidth="1"/>
    <col min="259" max="259" width="9.44140625" customWidth="1"/>
    <col min="513" max="513" width="11.6640625" customWidth="1"/>
    <col min="514" max="514" width="44.5546875" customWidth="1"/>
    <col min="515" max="515" width="9.44140625" customWidth="1"/>
    <col min="769" max="769" width="11.6640625" customWidth="1"/>
    <col min="770" max="770" width="44.5546875" customWidth="1"/>
    <col min="771" max="771" width="9.44140625" customWidth="1"/>
    <col min="1025" max="1025" width="11.6640625" customWidth="1"/>
    <col min="1026" max="1026" width="44.5546875" customWidth="1"/>
    <col min="1027" max="1027" width="9.44140625" customWidth="1"/>
    <col min="1281" max="1281" width="11.6640625" customWidth="1"/>
    <col min="1282" max="1282" width="44.5546875" customWidth="1"/>
    <col min="1283" max="1283" width="9.44140625" customWidth="1"/>
    <col min="1537" max="1537" width="11.6640625" customWidth="1"/>
    <col min="1538" max="1538" width="44.5546875" customWidth="1"/>
    <col min="1539" max="1539" width="9.44140625" customWidth="1"/>
    <col min="1793" max="1793" width="11.6640625" customWidth="1"/>
    <col min="1794" max="1794" width="44.5546875" customWidth="1"/>
    <col min="1795" max="1795" width="9.44140625" customWidth="1"/>
    <col min="2049" max="2049" width="11.6640625" customWidth="1"/>
    <col min="2050" max="2050" width="44.5546875" customWidth="1"/>
    <col min="2051" max="2051" width="9.44140625" customWidth="1"/>
    <col min="2305" max="2305" width="11.6640625" customWidth="1"/>
    <col min="2306" max="2306" width="44.5546875" customWidth="1"/>
    <col min="2307" max="2307" width="9.44140625" customWidth="1"/>
    <col min="2561" max="2561" width="11.6640625" customWidth="1"/>
    <col min="2562" max="2562" width="44.5546875" customWidth="1"/>
    <col min="2563" max="2563" width="9.44140625" customWidth="1"/>
    <col min="2817" max="2817" width="11.6640625" customWidth="1"/>
    <col min="2818" max="2818" width="44.5546875" customWidth="1"/>
    <col min="2819" max="2819" width="9.44140625" customWidth="1"/>
    <col min="3073" max="3073" width="11.6640625" customWidth="1"/>
    <col min="3074" max="3074" width="44.5546875" customWidth="1"/>
    <col min="3075" max="3075" width="9.44140625" customWidth="1"/>
    <col min="3329" max="3329" width="11.6640625" customWidth="1"/>
    <col min="3330" max="3330" width="44.5546875" customWidth="1"/>
    <col min="3331" max="3331" width="9.44140625" customWidth="1"/>
    <col min="3585" max="3585" width="11.6640625" customWidth="1"/>
    <col min="3586" max="3586" width="44.5546875" customWidth="1"/>
    <col min="3587" max="3587" width="9.44140625" customWidth="1"/>
    <col min="3841" max="3841" width="11.6640625" customWidth="1"/>
    <col min="3842" max="3842" width="44.5546875" customWidth="1"/>
    <col min="3843" max="3843" width="9.44140625" customWidth="1"/>
    <col min="4097" max="4097" width="11.6640625" customWidth="1"/>
    <col min="4098" max="4098" width="44.5546875" customWidth="1"/>
    <col min="4099" max="4099" width="9.44140625" customWidth="1"/>
    <col min="4353" max="4353" width="11.6640625" customWidth="1"/>
    <col min="4354" max="4354" width="44.5546875" customWidth="1"/>
    <col min="4355" max="4355" width="9.44140625" customWidth="1"/>
    <col min="4609" max="4609" width="11.6640625" customWidth="1"/>
    <col min="4610" max="4610" width="44.5546875" customWidth="1"/>
    <col min="4611" max="4611" width="9.44140625" customWidth="1"/>
    <col min="4865" max="4865" width="11.6640625" customWidth="1"/>
    <col min="4866" max="4866" width="44.5546875" customWidth="1"/>
    <col min="4867" max="4867" width="9.44140625" customWidth="1"/>
    <col min="5121" max="5121" width="11.6640625" customWidth="1"/>
    <col min="5122" max="5122" width="44.5546875" customWidth="1"/>
    <col min="5123" max="5123" width="9.44140625" customWidth="1"/>
    <col min="5377" max="5377" width="11.6640625" customWidth="1"/>
    <col min="5378" max="5378" width="44.5546875" customWidth="1"/>
    <col min="5379" max="5379" width="9.44140625" customWidth="1"/>
    <col min="5633" max="5633" width="11.6640625" customWidth="1"/>
    <col min="5634" max="5634" width="44.5546875" customWidth="1"/>
    <col min="5635" max="5635" width="9.44140625" customWidth="1"/>
    <col min="5889" max="5889" width="11.6640625" customWidth="1"/>
    <col min="5890" max="5890" width="44.5546875" customWidth="1"/>
    <col min="5891" max="5891" width="9.44140625" customWidth="1"/>
    <col min="6145" max="6145" width="11.6640625" customWidth="1"/>
    <col min="6146" max="6146" width="44.5546875" customWidth="1"/>
    <col min="6147" max="6147" width="9.44140625" customWidth="1"/>
    <col min="6401" max="6401" width="11.6640625" customWidth="1"/>
    <col min="6402" max="6402" width="44.5546875" customWidth="1"/>
    <col min="6403" max="6403" width="9.44140625" customWidth="1"/>
    <col min="6657" max="6657" width="11.6640625" customWidth="1"/>
    <col min="6658" max="6658" width="44.5546875" customWidth="1"/>
    <col min="6659" max="6659" width="9.44140625" customWidth="1"/>
    <col min="6913" max="6913" width="11.6640625" customWidth="1"/>
    <col min="6914" max="6914" width="44.5546875" customWidth="1"/>
    <col min="6915" max="6915" width="9.44140625" customWidth="1"/>
    <col min="7169" max="7169" width="11.6640625" customWidth="1"/>
    <col min="7170" max="7170" width="44.5546875" customWidth="1"/>
    <col min="7171" max="7171" width="9.44140625" customWidth="1"/>
    <col min="7425" max="7425" width="11.6640625" customWidth="1"/>
    <col min="7426" max="7426" width="44.5546875" customWidth="1"/>
    <col min="7427" max="7427" width="9.44140625" customWidth="1"/>
    <col min="7681" max="7681" width="11.6640625" customWidth="1"/>
    <col min="7682" max="7682" width="44.5546875" customWidth="1"/>
    <col min="7683" max="7683" width="9.44140625" customWidth="1"/>
    <col min="7937" max="7937" width="11.6640625" customWidth="1"/>
    <col min="7938" max="7938" width="44.5546875" customWidth="1"/>
    <col min="7939" max="7939" width="9.44140625" customWidth="1"/>
    <col min="8193" max="8193" width="11.6640625" customWidth="1"/>
    <col min="8194" max="8194" width="44.5546875" customWidth="1"/>
    <col min="8195" max="8195" width="9.44140625" customWidth="1"/>
    <col min="8449" max="8449" width="11.6640625" customWidth="1"/>
    <col min="8450" max="8450" width="44.5546875" customWidth="1"/>
    <col min="8451" max="8451" width="9.44140625" customWidth="1"/>
    <col min="8705" max="8705" width="11.6640625" customWidth="1"/>
    <col min="8706" max="8706" width="44.5546875" customWidth="1"/>
    <col min="8707" max="8707" width="9.44140625" customWidth="1"/>
    <col min="8961" max="8961" width="11.6640625" customWidth="1"/>
    <col min="8962" max="8962" width="44.5546875" customWidth="1"/>
    <col min="8963" max="8963" width="9.44140625" customWidth="1"/>
    <col min="9217" max="9217" width="11.6640625" customWidth="1"/>
    <col min="9218" max="9218" width="44.5546875" customWidth="1"/>
    <col min="9219" max="9219" width="9.44140625" customWidth="1"/>
    <col min="9473" max="9473" width="11.6640625" customWidth="1"/>
    <col min="9474" max="9474" width="44.5546875" customWidth="1"/>
    <col min="9475" max="9475" width="9.44140625" customWidth="1"/>
    <col min="9729" max="9729" width="11.6640625" customWidth="1"/>
    <col min="9730" max="9730" width="44.5546875" customWidth="1"/>
    <col min="9731" max="9731" width="9.44140625" customWidth="1"/>
    <col min="9985" max="9985" width="11.6640625" customWidth="1"/>
    <col min="9986" max="9986" width="44.5546875" customWidth="1"/>
    <col min="9987" max="9987" width="9.44140625" customWidth="1"/>
    <col min="10241" max="10241" width="11.6640625" customWidth="1"/>
    <col min="10242" max="10242" width="44.5546875" customWidth="1"/>
    <col min="10243" max="10243" width="9.44140625" customWidth="1"/>
    <col min="10497" max="10497" width="11.6640625" customWidth="1"/>
    <col min="10498" max="10498" width="44.5546875" customWidth="1"/>
    <col min="10499" max="10499" width="9.44140625" customWidth="1"/>
    <col min="10753" max="10753" width="11.6640625" customWidth="1"/>
    <col min="10754" max="10754" width="44.5546875" customWidth="1"/>
    <col min="10755" max="10755" width="9.44140625" customWidth="1"/>
    <col min="11009" max="11009" width="11.6640625" customWidth="1"/>
    <col min="11010" max="11010" width="44.5546875" customWidth="1"/>
    <col min="11011" max="11011" width="9.44140625" customWidth="1"/>
    <col min="11265" max="11265" width="11.6640625" customWidth="1"/>
    <col min="11266" max="11266" width="44.5546875" customWidth="1"/>
    <col min="11267" max="11267" width="9.44140625" customWidth="1"/>
    <col min="11521" max="11521" width="11.6640625" customWidth="1"/>
    <col min="11522" max="11522" width="44.5546875" customWidth="1"/>
    <col min="11523" max="11523" width="9.44140625" customWidth="1"/>
    <col min="11777" max="11777" width="11.6640625" customWidth="1"/>
    <col min="11778" max="11778" width="44.5546875" customWidth="1"/>
    <col min="11779" max="11779" width="9.44140625" customWidth="1"/>
    <col min="12033" max="12033" width="11.6640625" customWidth="1"/>
    <col min="12034" max="12034" width="44.5546875" customWidth="1"/>
    <col min="12035" max="12035" width="9.44140625" customWidth="1"/>
    <col min="12289" max="12289" width="11.6640625" customWidth="1"/>
    <col min="12290" max="12290" width="44.5546875" customWidth="1"/>
    <col min="12291" max="12291" width="9.44140625" customWidth="1"/>
    <col min="12545" max="12545" width="11.6640625" customWidth="1"/>
    <col min="12546" max="12546" width="44.5546875" customWidth="1"/>
    <col min="12547" max="12547" width="9.44140625" customWidth="1"/>
    <col min="12801" max="12801" width="11.6640625" customWidth="1"/>
    <col min="12802" max="12802" width="44.5546875" customWidth="1"/>
    <col min="12803" max="12803" width="9.44140625" customWidth="1"/>
    <col min="13057" max="13057" width="11.6640625" customWidth="1"/>
    <col min="13058" max="13058" width="44.5546875" customWidth="1"/>
    <col min="13059" max="13059" width="9.44140625" customWidth="1"/>
    <col min="13313" max="13313" width="11.6640625" customWidth="1"/>
    <col min="13314" max="13314" width="44.5546875" customWidth="1"/>
    <col min="13315" max="13315" width="9.44140625" customWidth="1"/>
    <col min="13569" max="13569" width="11.6640625" customWidth="1"/>
    <col min="13570" max="13570" width="44.5546875" customWidth="1"/>
    <col min="13571" max="13571" width="9.44140625" customWidth="1"/>
    <col min="13825" max="13825" width="11.6640625" customWidth="1"/>
    <col min="13826" max="13826" width="44.5546875" customWidth="1"/>
    <col min="13827" max="13827" width="9.44140625" customWidth="1"/>
    <col min="14081" max="14081" width="11.6640625" customWidth="1"/>
    <col min="14082" max="14082" width="44.5546875" customWidth="1"/>
    <col min="14083" max="14083" width="9.44140625" customWidth="1"/>
    <col min="14337" max="14337" width="11.6640625" customWidth="1"/>
    <col min="14338" max="14338" width="44.5546875" customWidth="1"/>
    <col min="14339" max="14339" width="9.44140625" customWidth="1"/>
    <col min="14593" max="14593" width="11.6640625" customWidth="1"/>
    <col min="14594" max="14594" width="44.5546875" customWidth="1"/>
    <col min="14595" max="14595" width="9.44140625" customWidth="1"/>
    <col min="14849" max="14849" width="11.6640625" customWidth="1"/>
    <col min="14850" max="14850" width="44.5546875" customWidth="1"/>
    <col min="14851" max="14851" width="9.44140625" customWidth="1"/>
    <col min="15105" max="15105" width="11.6640625" customWidth="1"/>
    <col min="15106" max="15106" width="44.5546875" customWidth="1"/>
    <col min="15107" max="15107" width="9.44140625" customWidth="1"/>
    <col min="15361" max="15361" width="11.6640625" customWidth="1"/>
    <col min="15362" max="15362" width="44.5546875" customWidth="1"/>
    <col min="15363" max="15363" width="9.44140625" customWidth="1"/>
    <col min="15617" max="15617" width="11.6640625" customWidth="1"/>
    <col min="15618" max="15618" width="44.5546875" customWidth="1"/>
    <col min="15619" max="15619" width="9.44140625" customWidth="1"/>
    <col min="15873" max="15873" width="11.6640625" customWidth="1"/>
    <col min="15874" max="15874" width="44.5546875" customWidth="1"/>
    <col min="15875" max="15875" width="9.44140625" customWidth="1"/>
    <col min="16129" max="16129" width="11.6640625" customWidth="1"/>
    <col min="16130" max="16130" width="44.5546875" customWidth="1"/>
    <col min="16131" max="16131" width="9.44140625" customWidth="1"/>
  </cols>
  <sheetData>
    <row r="1" spans="1:16" x14ac:dyDescent="0.2">
      <c r="A1" s="140"/>
      <c r="B1" s="140"/>
      <c r="C1" s="140"/>
      <c r="D1" s="140"/>
      <c r="E1" s="140"/>
      <c r="F1" s="140"/>
      <c r="G1" s="140"/>
      <c r="H1" s="140"/>
      <c r="I1" s="140"/>
      <c r="J1" s="140"/>
      <c r="K1" s="140"/>
      <c r="L1" s="140"/>
      <c r="M1" s="140"/>
      <c r="N1" s="140"/>
      <c r="O1" s="140"/>
      <c r="P1" s="140"/>
    </row>
    <row r="2" spans="1:16" ht="15.75" x14ac:dyDescent="0.2">
      <c r="A2" s="1"/>
      <c r="B2" s="1"/>
      <c r="C2" s="1"/>
      <c r="D2" s="1"/>
      <c r="E2" s="1"/>
      <c r="F2" s="1"/>
      <c r="G2" s="1"/>
      <c r="H2" s="1"/>
      <c r="I2" s="1"/>
      <c r="J2" s="1"/>
      <c r="K2" s="1"/>
      <c r="L2" s="1"/>
      <c r="M2" s="1"/>
      <c r="N2" s="1"/>
      <c r="O2" s="1"/>
      <c r="P2" s="58" t="s">
        <v>401</v>
      </c>
    </row>
    <row r="3" spans="1:16" ht="15.75" x14ac:dyDescent="0.2">
      <c r="A3" s="1"/>
      <c r="B3" s="1"/>
      <c r="C3" s="1"/>
      <c r="D3" s="1"/>
      <c r="E3" s="1"/>
      <c r="F3" s="1"/>
      <c r="G3" s="1"/>
      <c r="H3" s="1"/>
      <c r="I3" s="1"/>
      <c r="J3" s="1"/>
      <c r="K3" s="1"/>
      <c r="L3" s="1"/>
      <c r="M3" s="1"/>
      <c r="N3" s="1"/>
      <c r="O3" s="1"/>
      <c r="P3" s="58" t="s">
        <v>404</v>
      </c>
    </row>
    <row r="4" spans="1:16" ht="15.75" x14ac:dyDescent="0.25">
      <c r="A4" s="1"/>
      <c r="B4" s="145" t="s">
        <v>314</v>
      </c>
      <c r="C4" s="477" t="str">
        <f>Detail!C4</f>
        <v>-</v>
      </c>
      <c r="D4" s="361"/>
      <c r="E4" s="361"/>
      <c r="F4" s="361"/>
      <c r="H4" s="1"/>
      <c r="I4" s="1"/>
      <c r="J4" s="1"/>
      <c r="K4" s="1"/>
      <c r="L4" s="1"/>
      <c r="M4" s="1"/>
      <c r="N4" s="1"/>
      <c r="O4" s="1"/>
      <c r="P4" s="146" t="s">
        <v>356</v>
      </c>
    </row>
    <row r="5" spans="1:16" x14ac:dyDescent="0.2">
      <c r="A5" s="1"/>
      <c r="B5" s="145" t="s">
        <v>313</v>
      </c>
      <c r="C5" s="477" t="str">
        <f>Detail!C5</f>
        <v>-</v>
      </c>
      <c r="D5" s="361"/>
      <c r="E5" s="361"/>
      <c r="F5" s="361"/>
      <c r="H5" s="1"/>
      <c r="I5" s="1"/>
      <c r="J5" s="1"/>
      <c r="K5" s="1"/>
      <c r="L5" s="1"/>
      <c r="M5" s="1"/>
      <c r="N5" s="1"/>
      <c r="O5" s="1"/>
      <c r="P5" s="1"/>
    </row>
    <row r="6" spans="1:16" x14ac:dyDescent="0.2">
      <c r="A6" s="1"/>
      <c r="B6" s="1"/>
      <c r="C6" s="1"/>
      <c r="D6" s="1"/>
      <c r="E6" s="1"/>
      <c r="F6" s="1"/>
      <c r="G6" s="1"/>
      <c r="H6" s="1"/>
      <c r="I6" s="1"/>
      <c r="J6" s="1"/>
      <c r="K6" s="1"/>
      <c r="L6" s="1"/>
      <c r="M6" s="1"/>
      <c r="N6" s="1"/>
      <c r="O6" s="1"/>
      <c r="P6" s="1"/>
    </row>
    <row r="7" spans="1:16" x14ac:dyDescent="0.2">
      <c r="A7" s="478" t="s">
        <v>339</v>
      </c>
      <c r="B7" s="479" t="s">
        <v>283</v>
      </c>
      <c r="C7" s="478" t="s">
        <v>284</v>
      </c>
      <c r="D7" s="97" t="s">
        <v>285</v>
      </c>
      <c r="E7" s="97" t="s">
        <v>285</v>
      </c>
      <c r="F7" s="97" t="s">
        <v>285</v>
      </c>
      <c r="G7" s="97" t="s">
        <v>285</v>
      </c>
      <c r="H7" s="97" t="s">
        <v>285</v>
      </c>
      <c r="I7" s="97" t="s">
        <v>285</v>
      </c>
      <c r="J7" s="97" t="s">
        <v>285</v>
      </c>
      <c r="K7" s="97" t="s">
        <v>285</v>
      </c>
      <c r="L7" s="97" t="s">
        <v>285</v>
      </c>
      <c r="M7" s="97" t="s">
        <v>285</v>
      </c>
      <c r="N7" s="97" t="s">
        <v>285</v>
      </c>
      <c r="O7" s="97" t="s">
        <v>285</v>
      </c>
      <c r="P7" s="475" t="s">
        <v>4</v>
      </c>
    </row>
    <row r="8" spans="1:16" x14ac:dyDescent="0.2">
      <c r="A8" s="470"/>
      <c r="B8" s="479"/>
      <c r="C8" s="480"/>
      <c r="D8" s="97" t="s">
        <v>286</v>
      </c>
      <c r="E8" s="97" t="s">
        <v>286</v>
      </c>
      <c r="F8" s="97" t="s">
        <v>286</v>
      </c>
      <c r="G8" s="97" t="s">
        <v>286</v>
      </c>
      <c r="H8" s="97" t="s">
        <v>286</v>
      </c>
      <c r="I8" s="97" t="s">
        <v>286</v>
      </c>
      <c r="J8" s="97" t="s">
        <v>286</v>
      </c>
      <c r="K8" s="97" t="s">
        <v>286</v>
      </c>
      <c r="L8" s="97" t="s">
        <v>286</v>
      </c>
      <c r="M8" s="97" t="s">
        <v>286</v>
      </c>
      <c r="N8" s="97" t="s">
        <v>286</v>
      </c>
      <c r="O8" s="97" t="s">
        <v>286</v>
      </c>
      <c r="P8" s="476"/>
    </row>
    <row r="9" spans="1:16" ht="15.75" x14ac:dyDescent="0.25">
      <c r="A9" s="98"/>
      <c r="B9" s="169" t="s">
        <v>318</v>
      </c>
      <c r="C9" s="99"/>
      <c r="D9" s="99"/>
      <c r="E9" s="99"/>
      <c r="F9" s="99"/>
      <c r="G9" s="99"/>
      <c r="H9" s="99"/>
      <c r="I9" s="99"/>
      <c r="J9" s="99"/>
      <c r="K9" s="99"/>
      <c r="L9" s="99"/>
      <c r="M9" s="99"/>
      <c r="N9" s="99"/>
      <c r="O9" s="99"/>
      <c r="P9" s="99"/>
    </row>
    <row r="10" spans="1:16" x14ac:dyDescent="0.2">
      <c r="A10" s="200" t="s">
        <v>340</v>
      </c>
      <c r="B10" s="169"/>
      <c r="C10" s="99"/>
      <c r="D10" s="99"/>
      <c r="E10" s="99"/>
      <c r="F10" s="99"/>
      <c r="G10" s="99"/>
      <c r="H10" s="99"/>
      <c r="I10" s="99"/>
      <c r="J10" s="99"/>
      <c r="K10" s="99"/>
      <c r="L10" s="99"/>
      <c r="M10" s="99"/>
      <c r="N10" s="99"/>
      <c r="O10" s="99"/>
      <c r="P10" s="99"/>
    </row>
    <row r="11" spans="1:16" x14ac:dyDescent="0.2">
      <c r="A11" s="100" t="s">
        <v>10</v>
      </c>
      <c r="B11" s="101" t="s">
        <v>37</v>
      </c>
      <c r="C11" s="219">
        <f>Detail!N24</f>
        <v>0</v>
      </c>
      <c r="D11" s="219">
        <v>0</v>
      </c>
      <c r="E11" s="219">
        <v>0</v>
      </c>
      <c r="F11" s="219">
        <v>0</v>
      </c>
      <c r="G11" s="219">
        <v>0</v>
      </c>
      <c r="H11" s="219">
        <v>0</v>
      </c>
      <c r="I11" s="219">
        <v>0</v>
      </c>
      <c r="J11" s="219">
        <v>0</v>
      </c>
      <c r="K11" s="219">
        <v>0</v>
      </c>
      <c r="L11" s="219">
        <v>0</v>
      </c>
      <c r="M11" s="219">
        <v>0</v>
      </c>
      <c r="N11" s="219">
        <v>0</v>
      </c>
      <c r="O11" s="219">
        <v>0</v>
      </c>
      <c r="P11" s="219">
        <f>SUM(D11:O11)</f>
        <v>0</v>
      </c>
    </row>
    <row r="12" spans="1:16" x14ac:dyDescent="0.2">
      <c r="A12" s="100" t="s">
        <v>11</v>
      </c>
      <c r="B12" s="101" t="s">
        <v>46</v>
      </c>
      <c r="C12" s="219">
        <f>Detail!N35</f>
        <v>0</v>
      </c>
      <c r="D12" s="219">
        <v>0</v>
      </c>
      <c r="E12" s="219">
        <v>0</v>
      </c>
      <c r="F12" s="219">
        <v>0</v>
      </c>
      <c r="G12" s="219">
        <v>0</v>
      </c>
      <c r="H12" s="219">
        <v>0</v>
      </c>
      <c r="I12" s="219">
        <v>0</v>
      </c>
      <c r="J12" s="219">
        <v>0</v>
      </c>
      <c r="K12" s="219">
        <v>0</v>
      </c>
      <c r="L12" s="219">
        <v>0</v>
      </c>
      <c r="M12" s="219">
        <v>0</v>
      </c>
      <c r="N12" s="219">
        <v>0</v>
      </c>
      <c r="O12" s="219">
        <v>0</v>
      </c>
      <c r="P12" s="219">
        <f>SUM(D12:O12)</f>
        <v>0</v>
      </c>
    </row>
    <row r="13" spans="1:16" x14ac:dyDescent="0.2">
      <c r="A13" s="102" t="s">
        <v>12</v>
      </c>
      <c r="B13" s="101" t="s">
        <v>60</v>
      </c>
      <c r="C13" s="219">
        <f>Detail!N45</f>
        <v>0</v>
      </c>
      <c r="D13" s="219">
        <v>0</v>
      </c>
      <c r="E13" s="219">
        <v>0</v>
      </c>
      <c r="F13" s="219">
        <v>0</v>
      </c>
      <c r="G13" s="219">
        <v>0</v>
      </c>
      <c r="H13" s="219">
        <v>0</v>
      </c>
      <c r="I13" s="219">
        <v>0</v>
      </c>
      <c r="J13" s="219">
        <v>0</v>
      </c>
      <c r="K13" s="219">
        <v>0</v>
      </c>
      <c r="L13" s="219">
        <v>0</v>
      </c>
      <c r="M13" s="219">
        <v>0</v>
      </c>
      <c r="N13" s="219">
        <v>0</v>
      </c>
      <c r="O13" s="219">
        <v>0</v>
      </c>
      <c r="P13" s="219">
        <f>SUM(D13:O13)</f>
        <v>0</v>
      </c>
    </row>
    <row r="14" spans="1:16" x14ac:dyDescent="0.2">
      <c r="A14" s="103"/>
      <c r="B14" s="104" t="s">
        <v>345</v>
      </c>
      <c r="C14" s="220">
        <f>SUM(C11:C13)</f>
        <v>0</v>
      </c>
      <c r="D14" s="219">
        <f t="shared" ref="D14:P14" si="0">SUM(D11:D13)</f>
        <v>0</v>
      </c>
      <c r="E14" s="219">
        <f t="shared" si="0"/>
        <v>0</v>
      </c>
      <c r="F14" s="219">
        <f t="shared" si="0"/>
        <v>0</v>
      </c>
      <c r="G14" s="219">
        <f t="shared" si="0"/>
        <v>0</v>
      </c>
      <c r="H14" s="219">
        <f t="shared" si="0"/>
        <v>0</v>
      </c>
      <c r="I14" s="219">
        <f t="shared" si="0"/>
        <v>0</v>
      </c>
      <c r="J14" s="219">
        <f t="shared" si="0"/>
        <v>0</v>
      </c>
      <c r="K14" s="219">
        <f t="shared" si="0"/>
        <v>0</v>
      </c>
      <c r="L14" s="219">
        <f t="shared" si="0"/>
        <v>0</v>
      </c>
      <c r="M14" s="219">
        <f t="shared" si="0"/>
        <v>0</v>
      </c>
      <c r="N14" s="219">
        <f t="shared" si="0"/>
        <v>0</v>
      </c>
      <c r="O14" s="219">
        <f t="shared" si="0"/>
        <v>0</v>
      </c>
      <c r="P14" s="219">
        <f t="shared" si="0"/>
        <v>0</v>
      </c>
    </row>
    <row r="15" spans="1:16" x14ac:dyDescent="0.2">
      <c r="A15" s="103"/>
      <c r="B15" s="104"/>
      <c r="C15" s="220"/>
      <c r="D15" s="219"/>
      <c r="E15" s="219"/>
      <c r="F15" s="219"/>
      <c r="G15" s="219"/>
      <c r="H15" s="219"/>
      <c r="I15" s="219"/>
      <c r="J15" s="219"/>
      <c r="K15" s="219"/>
      <c r="L15" s="219"/>
      <c r="M15" s="219"/>
      <c r="N15" s="219"/>
      <c r="O15" s="219"/>
      <c r="P15" s="219"/>
    </row>
    <row r="16" spans="1:16" x14ac:dyDescent="0.2">
      <c r="A16" s="201" t="s">
        <v>341</v>
      </c>
      <c r="B16" s="101"/>
      <c r="C16" s="221"/>
      <c r="D16" s="221"/>
      <c r="E16" s="221"/>
      <c r="F16" s="221"/>
      <c r="G16" s="221"/>
      <c r="H16" s="221"/>
      <c r="I16" s="221"/>
      <c r="J16" s="221"/>
      <c r="K16" s="221"/>
      <c r="L16" s="221"/>
      <c r="M16" s="221"/>
      <c r="N16" s="221"/>
      <c r="O16" s="221"/>
      <c r="P16" s="221"/>
    </row>
    <row r="17" spans="1:16" x14ac:dyDescent="0.2">
      <c r="A17" s="102" t="s">
        <v>14</v>
      </c>
      <c r="B17" s="101" t="s">
        <v>69</v>
      </c>
      <c r="C17" s="221">
        <f>Detail!N61</f>
        <v>0</v>
      </c>
      <c r="D17" s="221">
        <v>0</v>
      </c>
      <c r="E17" s="221">
        <v>0</v>
      </c>
      <c r="F17" s="221">
        <v>0</v>
      </c>
      <c r="G17" s="221">
        <v>0</v>
      </c>
      <c r="H17" s="221">
        <v>0</v>
      </c>
      <c r="I17" s="221">
        <v>0</v>
      </c>
      <c r="J17" s="221">
        <v>0</v>
      </c>
      <c r="K17" s="221">
        <v>0</v>
      </c>
      <c r="L17" s="221">
        <v>0</v>
      </c>
      <c r="M17" s="221">
        <v>0</v>
      </c>
      <c r="N17" s="221">
        <v>0</v>
      </c>
      <c r="O17" s="221">
        <v>0</v>
      </c>
      <c r="P17" s="221">
        <f t="shared" ref="P17:P23" si="1">SUM(D17:O17)</f>
        <v>0</v>
      </c>
    </row>
    <row r="18" spans="1:16" x14ac:dyDescent="0.2">
      <c r="A18" s="102" t="s">
        <v>15</v>
      </c>
      <c r="B18" s="101" t="s">
        <v>94</v>
      </c>
      <c r="C18" s="221">
        <f>Detail!N75</f>
        <v>0</v>
      </c>
      <c r="D18" s="221">
        <v>0</v>
      </c>
      <c r="E18" s="221">
        <v>0</v>
      </c>
      <c r="F18" s="221">
        <v>0</v>
      </c>
      <c r="G18" s="221">
        <v>0</v>
      </c>
      <c r="H18" s="221">
        <v>0</v>
      </c>
      <c r="I18" s="221">
        <v>0</v>
      </c>
      <c r="J18" s="221">
        <v>0</v>
      </c>
      <c r="K18" s="221">
        <v>0</v>
      </c>
      <c r="L18" s="221">
        <v>0</v>
      </c>
      <c r="M18" s="221">
        <v>0</v>
      </c>
      <c r="N18" s="221">
        <v>0</v>
      </c>
      <c r="O18" s="221">
        <v>0</v>
      </c>
      <c r="P18" s="221">
        <f t="shared" si="1"/>
        <v>0</v>
      </c>
    </row>
    <row r="19" spans="1:16" x14ac:dyDescent="0.2">
      <c r="A19" s="102" t="s">
        <v>16</v>
      </c>
      <c r="B19" s="101" t="s">
        <v>112</v>
      </c>
      <c r="C19" s="221">
        <f>Detail!N86</f>
        <v>0</v>
      </c>
      <c r="D19" s="221">
        <v>0</v>
      </c>
      <c r="E19" s="221">
        <v>0</v>
      </c>
      <c r="F19" s="221">
        <v>0</v>
      </c>
      <c r="G19" s="221">
        <v>0</v>
      </c>
      <c r="H19" s="221">
        <v>0</v>
      </c>
      <c r="I19" s="221">
        <v>0</v>
      </c>
      <c r="J19" s="221">
        <v>0</v>
      </c>
      <c r="K19" s="221">
        <v>0</v>
      </c>
      <c r="L19" s="221">
        <v>0</v>
      </c>
      <c r="M19" s="221">
        <v>0</v>
      </c>
      <c r="N19" s="221">
        <v>0</v>
      </c>
      <c r="O19" s="221">
        <v>0</v>
      </c>
      <c r="P19" s="221">
        <f t="shared" si="1"/>
        <v>0</v>
      </c>
    </row>
    <row r="20" spans="1:16" x14ac:dyDescent="0.2">
      <c r="A20" s="102" t="s">
        <v>17</v>
      </c>
      <c r="B20" s="101" t="s">
        <v>125</v>
      </c>
      <c r="C20" s="221">
        <f>Detail!N99</f>
        <v>0</v>
      </c>
      <c r="D20" s="221">
        <v>0</v>
      </c>
      <c r="E20" s="221">
        <v>0</v>
      </c>
      <c r="F20" s="221">
        <v>0</v>
      </c>
      <c r="G20" s="221">
        <v>0</v>
      </c>
      <c r="H20" s="221">
        <v>0</v>
      </c>
      <c r="I20" s="221">
        <v>0</v>
      </c>
      <c r="J20" s="221">
        <v>0</v>
      </c>
      <c r="K20" s="221">
        <v>0</v>
      </c>
      <c r="L20" s="221">
        <v>0</v>
      </c>
      <c r="M20" s="221">
        <v>0</v>
      </c>
      <c r="N20" s="221">
        <v>0</v>
      </c>
      <c r="O20" s="221">
        <v>0</v>
      </c>
      <c r="P20" s="221">
        <f t="shared" si="1"/>
        <v>0</v>
      </c>
    </row>
    <row r="21" spans="1:16" x14ac:dyDescent="0.2">
      <c r="A21" s="102" t="s">
        <v>18</v>
      </c>
      <c r="B21" s="101" t="s">
        <v>140</v>
      </c>
      <c r="C21" s="221">
        <f>Detail!N107</f>
        <v>0</v>
      </c>
      <c r="D21" s="221">
        <v>0</v>
      </c>
      <c r="E21" s="221">
        <v>0</v>
      </c>
      <c r="F21" s="221">
        <v>0</v>
      </c>
      <c r="G21" s="221">
        <v>0</v>
      </c>
      <c r="H21" s="221">
        <v>0</v>
      </c>
      <c r="I21" s="221">
        <v>0</v>
      </c>
      <c r="J21" s="221">
        <v>0</v>
      </c>
      <c r="K21" s="221">
        <v>0</v>
      </c>
      <c r="L21" s="221">
        <v>0</v>
      </c>
      <c r="M21" s="221">
        <v>0</v>
      </c>
      <c r="N21" s="221">
        <v>0</v>
      </c>
      <c r="O21" s="221">
        <v>0</v>
      </c>
      <c r="P21" s="221">
        <f t="shared" si="1"/>
        <v>0</v>
      </c>
    </row>
    <row r="22" spans="1:16" x14ac:dyDescent="0.2">
      <c r="A22" s="102" t="s">
        <v>19</v>
      </c>
      <c r="B22" s="101" t="s">
        <v>146</v>
      </c>
      <c r="C22" s="221">
        <f>Detail!N114</f>
        <v>0</v>
      </c>
      <c r="D22" s="221">
        <v>0</v>
      </c>
      <c r="E22" s="221">
        <v>0</v>
      </c>
      <c r="F22" s="221">
        <v>0</v>
      </c>
      <c r="G22" s="221">
        <v>0</v>
      </c>
      <c r="H22" s="221">
        <v>0</v>
      </c>
      <c r="I22" s="221">
        <v>0</v>
      </c>
      <c r="J22" s="221">
        <v>0</v>
      </c>
      <c r="K22" s="221">
        <v>0</v>
      </c>
      <c r="L22" s="221">
        <v>0</v>
      </c>
      <c r="M22" s="221">
        <v>0</v>
      </c>
      <c r="N22" s="221">
        <v>0</v>
      </c>
      <c r="O22" s="221">
        <v>0</v>
      </c>
      <c r="P22" s="221">
        <f t="shared" si="1"/>
        <v>0</v>
      </c>
    </row>
    <row r="23" spans="1:16" x14ac:dyDescent="0.2">
      <c r="A23" s="103">
        <v>10</v>
      </c>
      <c r="B23" s="101" t="s">
        <v>150</v>
      </c>
      <c r="C23" s="221">
        <f>Detail!N127</f>
        <v>0</v>
      </c>
      <c r="D23" s="221">
        <v>0</v>
      </c>
      <c r="E23" s="221">
        <v>0</v>
      </c>
      <c r="F23" s="221">
        <v>0</v>
      </c>
      <c r="G23" s="221">
        <v>0</v>
      </c>
      <c r="H23" s="221">
        <v>0</v>
      </c>
      <c r="I23" s="221">
        <v>0</v>
      </c>
      <c r="J23" s="221">
        <v>0</v>
      </c>
      <c r="K23" s="221">
        <v>0</v>
      </c>
      <c r="L23" s="221">
        <v>0</v>
      </c>
      <c r="M23" s="221">
        <v>0</v>
      </c>
      <c r="N23" s="221">
        <v>0</v>
      </c>
      <c r="O23" s="221">
        <v>0</v>
      </c>
      <c r="P23" s="221">
        <f t="shared" si="1"/>
        <v>0</v>
      </c>
    </row>
    <row r="24" spans="1:16" x14ac:dyDescent="0.2">
      <c r="A24" s="105"/>
      <c r="B24" s="104" t="s">
        <v>287</v>
      </c>
      <c r="C24" s="222">
        <f>SUM(C17:C23)</f>
        <v>0</v>
      </c>
      <c r="D24" s="221">
        <f t="shared" ref="D24:O24" si="2">SUM(D17:D23)</f>
        <v>0</v>
      </c>
      <c r="E24" s="221">
        <f t="shared" si="2"/>
        <v>0</v>
      </c>
      <c r="F24" s="221">
        <f t="shared" si="2"/>
        <v>0</v>
      </c>
      <c r="G24" s="221">
        <f t="shared" si="2"/>
        <v>0</v>
      </c>
      <c r="H24" s="221">
        <f t="shared" si="2"/>
        <v>0</v>
      </c>
      <c r="I24" s="221">
        <f t="shared" si="2"/>
        <v>0</v>
      </c>
      <c r="J24" s="221">
        <f t="shared" si="2"/>
        <v>0</v>
      </c>
      <c r="K24" s="221">
        <f t="shared" si="2"/>
        <v>0</v>
      </c>
      <c r="L24" s="221">
        <f t="shared" si="2"/>
        <v>0</v>
      </c>
      <c r="M24" s="221">
        <f t="shared" si="2"/>
        <v>0</v>
      </c>
      <c r="N24" s="221">
        <f t="shared" si="2"/>
        <v>0</v>
      </c>
      <c r="O24" s="221">
        <f t="shared" si="2"/>
        <v>0</v>
      </c>
      <c r="P24" s="221">
        <f>SUM(P17:P23)</f>
        <v>0</v>
      </c>
    </row>
    <row r="25" spans="1:16" x14ac:dyDescent="0.2">
      <c r="A25" s="105"/>
      <c r="B25" s="104"/>
      <c r="C25" s="222"/>
      <c r="D25" s="221"/>
      <c r="E25" s="221"/>
      <c r="F25" s="221"/>
      <c r="G25" s="221"/>
      <c r="H25" s="221"/>
      <c r="I25" s="221"/>
      <c r="J25" s="221"/>
      <c r="K25" s="221"/>
      <c r="L25" s="221"/>
      <c r="M25" s="221"/>
      <c r="N25" s="221"/>
      <c r="O25" s="221"/>
      <c r="P25" s="221"/>
    </row>
    <row r="26" spans="1:16" x14ac:dyDescent="0.2">
      <c r="A26" s="201" t="s">
        <v>342</v>
      </c>
      <c r="B26" s="101"/>
      <c r="C26" s="221"/>
      <c r="D26" s="221"/>
      <c r="E26" s="221"/>
      <c r="F26" s="221"/>
      <c r="G26" s="221"/>
      <c r="H26" s="221"/>
      <c r="I26" s="221"/>
      <c r="J26" s="221"/>
      <c r="K26" s="221"/>
      <c r="L26" s="221"/>
      <c r="M26" s="221"/>
      <c r="N26" s="221"/>
      <c r="O26" s="221"/>
      <c r="P26" s="221"/>
    </row>
    <row r="27" spans="1:16" x14ac:dyDescent="0.2">
      <c r="A27" s="103">
        <v>11</v>
      </c>
      <c r="B27" s="101" t="s">
        <v>383</v>
      </c>
      <c r="C27" s="221">
        <f>Detail!N142</f>
        <v>0</v>
      </c>
      <c r="D27" s="221">
        <v>0</v>
      </c>
      <c r="E27" s="221">
        <v>0</v>
      </c>
      <c r="F27" s="221">
        <v>0</v>
      </c>
      <c r="G27" s="221">
        <v>0</v>
      </c>
      <c r="H27" s="221">
        <v>0</v>
      </c>
      <c r="I27" s="221">
        <v>0</v>
      </c>
      <c r="J27" s="221">
        <v>0</v>
      </c>
      <c r="K27" s="221">
        <v>0</v>
      </c>
      <c r="L27" s="221">
        <v>0</v>
      </c>
      <c r="M27" s="221">
        <v>0</v>
      </c>
      <c r="N27" s="221">
        <v>0</v>
      </c>
      <c r="O27" s="221">
        <v>0</v>
      </c>
      <c r="P27" s="221">
        <f>SUM(D27:O27)</f>
        <v>0</v>
      </c>
    </row>
    <row r="28" spans="1:16" x14ac:dyDescent="0.2">
      <c r="A28" s="103">
        <v>12</v>
      </c>
      <c r="B28" s="101" t="s">
        <v>384</v>
      </c>
      <c r="C28" s="221">
        <f>Detail!N159</f>
        <v>0</v>
      </c>
      <c r="D28" s="221">
        <v>0</v>
      </c>
      <c r="E28" s="221">
        <v>0</v>
      </c>
      <c r="F28" s="221">
        <v>0</v>
      </c>
      <c r="G28" s="221">
        <v>0</v>
      </c>
      <c r="H28" s="221">
        <v>0</v>
      </c>
      <c r="I28" s="221">
        <v>0</v>
      </c>
      <c r="J28" s="221">
        <v>0</v>
      </c>
      <c r="K28" s="221">
        <v>0</v>
      </c>
      <c r="L28" s="221">
        <v>0</v>
      </c>
      <c r="M28" s="221">
        <v>0</v>
      </c>
      <c r="N28" s="221">
        <v>0</v>
      </c>
      <c r="O28" s="221">
        <v>0</v>
      </c>
      <c r="P28" s="221">
        <f>SUM(D28:O28)</f>
        <v>0</v>
      </c>
    </row>
    <row r="29" spans="1:16" x14ac:dyDescent="0.2">
      <c r="A29" s="103"/>
      <c r="B29" s="104" t="s">
        <v>288</v>
      </c>
      <c r="C29" s="222">
        <f>SUM(C27:C28)</f>
        <v>0</v>
      </c>
      <c r="D29" s="221">
        <f t="shared" ref="D29:P29" si="3">SUM(D27:D28)</f>
        <v>0</v>
      </c>
      <c r="E29" s="221">
        <f t="shared" si="3"/>
        <v>0</v>
      </c>
      <c r="F29" s="221">
        <f t="shared" si="3"/>
        <v>0</v>
      </c>
      <c r="G29" s="221">
        <f t="shared" si="3"/>
        <v>0</v>
      </c>
      <c r="H29" s="221">
        <f t="shared" si="3"/>
        <v>0</v>
      </c>
      <c r="I29" s="221">
        <f t="shared" si="3"/>
        <v>0</v>
      </c>
      <c r="J29" s="221">
        <f t="shared" si="3"/>
        <v>0</v>
      </c>
      <c r="K29" s="221">
        <f t="shared" si="3"/>
        <v>0</v>
      </c>
      <c r="L29" s="221">
        <f t="shared" si="3"/>
        <v>0</v>
      </c>
      <c r="M29" s="221">
        <f t="shared" si="3"/>
        <v>0</v>
      </c>
      <c r="N29" s="221">
        <f t="shared" si="3"/>
        <v>0</v>
      </c>
      <c r="O29" s="221">
        <f t="shared" si="3"/>
        <v>0</v>
      </c>
      <c r="P29" s="221">
        <f t="shared" si="3"/>
        <v>0</v>
      </c>
    </row>
    <row r="30" spans="1:16" x14ac:dyDescent="0.2">
      <c r="A30" s="103"/>
      <c r="B30" s="104"/>
      <c r="C30" s="222"/>
      <c r="D30" s="221"/>
      <c r="E30" s="221"/>
      <c r="F30" s="221"/>
      <c r="G30" s="221"/>
      <c r="H30" s="221"/>
      <c r="I30" s="221"/>
      <c r="J30" s="221"/>
      <c r="K30" s="221"/>
      <c r="L30" s="221"/>
      <c r="M30" s="221"/>
      <c r="N30" s="221"/>
      <c r="O30" s="221"/>
      <c r="P30" s="221"/>
    </row>
    <row r="31" spans="1:16" x14ac:dyDescent="0.2">
      <c r="A31" s="201" t="s">
        <v>343</v>
      </c>
      <c r="B31" s="101"/>
      <c r="C31" s="221"/>
      <c r="D31" s="221"/>
      <c r="E31" s="221"/>
      <c r="F31" s="221"/>
      <c r="G31" s="221"/>
      <c r="H31" s="221"/>
      <c r="I31" s="221"/>
      <c r="J31" s="221"/>
      <c r="K31" s="221"/>
      <c r="L31" s="221"/>
      <c r="M31" s="221"/>
      <c r="N31" s="221"/>
      <c r="O31" s="221"/>
      <c r="P31" s="221"/>
    </row>
    <row r="32" spans="1:16" x14ac:dyDescent="0.2">
      <c r="A32" s="103">
        <v>13</v>
      </c>
      <c r="B32" s="101" t="s">
        <v>207</v>
      </c>
      <c r="C32" s="221">
        <f>Detail!N178</f>
        <v>0</v>
      </c>
      <c r="D32" s="221">
        <v>0</v>
      </c>
      <c r="E32" s="221">
        <v>0</v>
      </c>
      <c r="F32" s="221">
        <v>0</v>
      </c>
      <c r="G32" s="221">
        <v>0</v>
      </c>
      <c r="H32" s="221">
        <v>0</v>
      </c>
      <c r="I32" s="221">
        <v>0</v>
      </c>
      <c r="J32" s="221">
        <v>0</v>
      </c>
      <c r="K32" s="221">
        <v>0</v>
      </c>
      <c r="L32" s="221">
        <v>0</v>
      </c>
      <c r="M32" s="221">
        <v>0</v>
      </c>
      <c r="N32" s="221">
        <v>0</v>
      </c>
      <c r="O32" s="221">
        <v>0</v>
      </c>
      <c r="P32" s="221">
        <f>SUM(D32:O32)</f>
        <v>0</v>
      </c>
    </row>
    <row r="33" spans="1:16" x14ac:dyDescent="0.2">
      <c r="A33" s="103">
        <v>14</v>
      </c>
      <c r="B33" s="101" t="s">
        <v>227</v>
      </c>
      <c r="C33" s="221">
        <f>Detail!N199</f>
        <v>0</v>
      </c>
      <c r="D33" s="221">
        <v>0</v>
      </c>
      <c r="E33" s="221">
        <v>0</v>
      </c>
      <c r="F33" s="221">
        <v>0</v>
      </c>
      <c r="G33" s="221">
        <v>0</v>
      </c>
      <c r="H33" s="221">
        <v>0</v>
      </c>
      <c r="I33" s="221">
        <v>0</v>
      </c>
      <c r="J33" s="221">
        <v>0</v>
      </c>
      <c r="K33" s="221">
        <v>0</v>
      </c>
      <c r="L33" s="221">
        <v>0</v>
      </c>
      <c r="M33" s="221">
        <v>0</v>
      </c>
      <c r="N33" s="221">
        <v>0</v>
      </c>
      <c r="O33" s="221">
        <v>0</v>
      </c>
      <c r="P33" s="221">
        <f>SUM(D33:O33)</f>
        <v>0</v>
      </c>
    </row>
    <row r="34" spans="1:16" x14ac:dyDescent="0.2">
      <c r="A34" s="103"/>
      <c r="B34" s="104" t="s">
        <v>289</v>
      </c>
      <c r="C34" s="222">
        <f>SUM(C32:C33)</f>
        <v>0</v>
      </c>
      <c r="D34" s="221">
        <f t="shared" ref="D34:P34" si="4">SUM(D32:D33)</f>
        <v>0</v>
      </c>
      <c r="E34" s="221">
        <f t="shared" si="4"/>
        <v>0</v>
      </c>
      <c r="F34" s="221">
        <f t="shared" si="4"/>
        <v>0</v>
      </c>
      <c r="G34" s="221">
        <f t="shared" si="4"/>
        <v>0</v>
      </c>
      <c r="H34" s="221">
        <f t="shared" si="4"/>
        <v>0</v>
      </c>
      <c r="I34" s="221">
        <f t="shared" si="4"/>
        <v>0</v>
      </c>
      <c r="J34" s="221">
        <f t="shared" si="4"/>
        <v>0</v>
      </c>
      <c r="K34" s="221">
        <f t="shared" si="4"/>
        <v>0</v>
      </c>
      <c r="L34" s="221">
        <f t="shared" si="4"/>
        <v>0</v>
      </c>
      <c r="M34" s="221">
        <f t="shared" si="4"/>
        <v>0</v>
      </c>
      <c r="N34" s="221">
        <f t="shared" si="4"/>
        <v>0</v>
      </c>
      <c r="O34" s="221">
        <f t="shared" si="4"/>
        <v>0</v>
      </c>
      <c r="P34" s="221">
        <f t="shared" si="4"/>
        <v>0</v>
      </c>
    </row>
    <row r="35" spans="1:16" x14ac:dyDescent="0.2">
      <c r="A35" s="103"/>
      <c r="B35" s="104"/>
      <c r="C35" s="222"/>
      <c r="D35" s="221"/>
      <c r="E35" s="221"/>
      <c r="F35" s="221"/>
      <c r="G35" s="221"/>
      <c r="H35" s="221"/>
      <c r="I35" s="221"/>
      <c r="J35" s="221"/>
      <c r="K35" s="221"/>
      <c r="L35" s="221"/>
      <c r="M35" s="221"/>
      <c r="N35" s="221"/>
      <c r="O35" s="221"/>
      <c r="P35" s="221"/>
    </row>
    <row r="36" spans="1:16" x14ac:dyDescent="0.2">
      <c r="A36" s="201" t="s">
        <v>344</v>
      </c>
      <c r="B36" s="101"/>
      <c r="C36" s="221"/>
      <c r="D36" s="221"/>
      <c r="E36" s="221"/>
      <c r="F36" s="221"/>
      <c r="G36" s="221"/>
      <c r="H36" s="221"/>
      <c r="I36" s="221"/>
      <c r="J36" s="221"/>
      <c r="K36" s="221"/>
      <c r="L36" s="221"/>
      <c r="M36" s="221"/>
      <c r="N36" s="221"/>
      <c r="O36" s="221"/>
      <c r="P36" s="221"/>
    </row>
    <row r="37" spans="1:16" x14ac:dyDescent="0.2">
      <c r="A37" s="103">
        <v>15</v>
      </c>
      <c r="B37" s="101" t="s">
        <v>290</v>
      </c>
      <c r="C37" s="221">
        <f>Detail!N217</f>
        <v>0</v>
      </c>
      <c r="D37" s="221">
        <v>0</v>
      </c>
      <c r="E37" s="221">
        <v>0</v>
      </c>
      <c r="F37" s="221">
        <v>0</v>
      </c>
      <c r="G37" s="221">
        <v>0</v>
      </c>
      <c r="H37" s="221">
        <v>0</v>
      </c>
      <c r="I37" s="221">
        <v>0</v>
      </c>
      <c r="J37" s="221">
        <v>0</v>
      </c>
      <c r="K37" s="221">
        <v>0</v>
      </c>
      <c r="L37" s="221">
        <v>0</v>
      </c>
      <c r="M37" s="221">
        <v>0</v>
      </c>
      <c r="N37" s="221">
        <v>0</v>
      </c>
      <c r="O37" s="221">
        <v>0</v>
      </c>
      <c r="P37" s="221">
        <f>SUM(D37:O37)</f>
        <v>0</v>
      </c>
    </row>
    <row r="38" spans="1:16" x14ac:dyDescent="0.2">
      <c r="A38" s="105"/>
      <c r="B38" s="104" t="s">
        <v>291</v>
      </c>
      <c r="C38" s="222">
        <f>C37</f>
        <v>0</v>
      </c>
      <c r="D38" s="221">
        <f t="shared" ref="D38:O38" si="5">D37</f>
        <v>0</v>
      </c>
      <c r="E38" s="221">
        <f t="shared" si="5"/>
        <v>0</v>
      </c>
      <c r="F38" s="221">
        <f t="shared" si="5"/>
        <v>0</v>
      </c>
      <c r="G38" s="221">
        <f t="shared" si="5"/>
        <v>0</v>
      </c>
      <c r="H38" s="221">
        <f t="shared" si="5"/>
        <v>0</v>
      </c>
      <c r="I38" s="221">
        <f t="shared" si="5"/>
        <v>0</v>
      </c>
      <c r="J38" s="221">
        <f t="shared" si="5"/>
        <v>0</v>
      </c>
      <c r="K38" s="221">
        <f t="shared" si="5"/>
        <v>0</v>
      </c>
      <c r="L38" s="221">
        <f t="shared" si="5"/>
        <v>0</v>
      </c>
      <c r="M38" s="221">
        <f t="shared" si="5"/>
        <v>0</v>
      </c>
      <c r="N38" s="221">
        <f t="shared" si="5"/>
        <v>0</v>
      </c>
      <c r="O38" s="221">
        <f t="shared" si="5"/>
        <v>0</v>
      </c>
      <c r="P38" s="221">
        <f>SUM(D38:O38)</f>
        <v>0</v>
      </c>
    </row>
    <row r="39" spans="1:16" x14ac:dyDescent="0.2">
      <c r="A39" s="105"/>
      <c r="B39" s="101"/>
      <c r="C39" s="221"/>
      <c r="D39" s="221"/>
      <c r="E39" s="221"/>
      <c r="F39" s="221"/>
      <c r="G39" s="221"/>
      <c r="H39" s="221"/>
      <c r="I39" s="221"/>
      <c r="J39" s="221"/>
      <c r="K39" s="221"/>
      <c r="L39" s="221"/>
      <c r="M39" s="221"/>
      <c r="N39" s="221"/>
      <c r="O39" s="221"/>
      <c r="P39" s="221"/>
    </row>
    <row r="40" spans="1:16" x14ac:dyDescent="0.2">
      <c r="A40" s="105"/>
      <c r="B40" s="104" t="s">
        <v>31</v>
      </c>
      <c r="C40" s="221"/>
      <c r="D40" s="221"/>
      <c r="E40" s="221"/>
      <c r="F40" s="221"/>
      <c r="G40" s="221"/>
      <c r="H40" s="221"/>
      <c r="I40" s="221"/>
      <c r="J40" s="221"/>
      <c r="K40" s="221"/>
      <c r="L40" s="221"/>
      <c r="M40" s="221"/>
      <c r="N40" s="221"/>
      <c r="O40" s="221"/>
      <c r="P40" s="221"/>
    </row>
    <row r="41" spans="1:16" x14ac:dyDescent="0.2">
      <c r="A41" s="103" t="s">
        <v>32</v>
      </c>
      <c r="B41" s="101" t="s">
        <v>292</v>
      </c>
      <c r="C41" s="221">
        <f>Detail!N222</f>
        <v>0</v>
      </c>
      <c r="D41" s="221">
        <v>0</v>
      </c>
      <c r="E41" s="221">
        <v>0</v>
      </c>
      <c r="F41" s="221">
        <v>0</v>
      </c>
      <c r="G41" s="221">
        <v>0</v>
      </c>
      <c r="H41" s="221">
        <v>0</v>
      </c>
      <c r="I41" s="221">
        <v>0</v>
      </c>
      <c r="J41" s="221">
        <v>0</v>
      </c>
      <c r="K41" s="221">
        <v>0</v>
      </c>
      <c r="L41" s="221">
        <v>0</v>
      </c>
      <c r="M41" s="221">
        <v>0</v>
      </c>
      <c r="N41" s="221">
        <v>0</v>
      </c>
      <c r="O41" s="221">
        <v>0</v>
      </c>
      <c r="P41" s="221">
        <f>SUM(D41:O41)</f>
        <v>0</v>
      </c>
    </row>
    <row r="42" spans="1:16" x14ac:dyDescent="0.2">
      <c r="A42" s="103" t="s">
        <v>33</v>
      </c>
      <c r="B42" s="101" t="s">
        <v>293</v>
      </c>
      <c r="C42" s="221">
        <f>Detail!N223</f>
        <v>0</v>
      </c>
      <c r="D42" s="221">
        <v>0</v>
      </c>
      <c r="E42" s="221">
        <v>0</v>
      </c>
      <c r="F42" s="221">
        <v>0</v>
      </c>
      <c r="G42" s="221">
        <v>0</v>
      </c>
      <c r="H42" s="221">
        <v>0</v>
      </c>
      <c r="I42" s="221">
        <v>0</v>
      </c>
      <c r="J42" s="221">
        <v>0</v>
      </c>
      <c r="K42" s="221">
        <v>0</v>
      </c>
      <c r="L42" s="221">
        <v>0</v>
      </c>
      <c r="M42" s="221">
        <v>0</v>
      </c>
      <c r="N42" s="221">
        <v>0</v>
      </c>
      <c r="O42" s="221">
        <v>0</v>
      </c>
      <c r="P42" s="221">
        <f>SUM(D42:O42)</f>
        <v>0</v>
      </c>
    </row>
    <row r="43" spans="1:16" x14ac:dyDescent="0.2">
      <c r="A43" s="99"/>
      <c r="B43" s="101"/>
      <c r="C43" s="221"/>
      <c r="D43" s="221"/>
      <c r="E43" s="221"/>
      <c r="F43" s="221"/>
      <c r="G43" s="221"/>
      <c r="H43" s="221"/>
      <c r="I43" s="221"/>
      <c r="J43" s="221"/>
      <c r="K43" s="221"/>
      <c r="L43" s="221"/>
      <c r="M43" s="221"/>
      <c r="N43" s="221"/>
      <c r="O43" s="221"/>
      <c r="P43" s="221"/>
    </row>
    <row r="44" spans="1:16" x14ac:dyDescent="0.2">
      <c r="A44" s="99"/>
      <c r="B44" s="131" t="s">
        <v>320</v>
      </c>
      <c r="C44" s="222">
        <f>SUM(C14+C24+C29+C34+C38+C41+C42)</f>
        <v>0</v>
      </c>
      <c r="D44" s="221">
        <f t="shared" ref="D44:P44" si="6">SUM(D14+D24+D29+D34+D38+D41+D42)</f>
        <v>0</v>
      </c>
      <c r="E44" s="221">
        <f t="shared" si="6"/>
        <v>0</v>
      </c>
      <c r="F44" s="221">
        <f t="shared" si="6"/>
        <v>0</v>
      </c>
      <c r="G44" s="221">
        <f t="shared" si="6"/>
        <v>0</v>
      </c>
      <c r="H44" s="221">
        <f t="shared" si="6"/>
        <v>0</v>
      </c>
      <c r="I44" s="221">
        <f t="shared" si="6"/>
        <v>0</v>
      </c>
      <c r="J44" s="221">
        <f t="shared" si="6"/>
        <v>0</v>
      </c>
      <c r="K44" s="221">
        <f t="shared" si="6"/>
        <v>0</v>
      </c>
      <c r="L44" s="221">
        <f t="shared" si="6"/>
        <v>0</v>
      </c>
      <c r="M44" s="221">
        <f t="shared" si="6"/>
        <v>0</v>
      </c>
      <c r="N44" s="221">
        <f t="shared" si="6"/>
        <v>0</v>
      </c>
      <c r="O44" s="221">
        <f t="shared" si="6"/>
        <v>0</v>
      </c>
      <c r="P44" s="221">
        <f t="shared" si="6"/>
        <v>0</v>
      </c>
    </row>
    <row r="45" spans="1:16" x14ac:dyDescent="0.2">
      <c r="A45" s="99"/>
      <c r="B45" s="131"/>
      <c r="C45" s="222"/>
      <c r="D45" s="221"/>
      <c r="E45" s="221"/>
      <c r="F45" s="221"/>
      <c r="G45" s="221"/>
      <c r="H45" s="221"/>
      <c r="I45" s="221"/>
      <c r="J45" s="221"/>
      <c r="K45" s="221"/>
      <c r="L45" s="221"/>
      <c r="M45" s="221"/>
      <c r="N45" s="221"/>
      <c r="O45" s="221"/>
      <c r="P45" s="221"/>
    </row>
    <row r="46" spans="1:16" x14ac:dyDescent="0.2">
      <c r="A46" s="99"/>
      <c r="B46" s="101"/>
      <c r="C46" s="221"/>
      <c r="D46" s="221"/>
      <c r="E46" s="221"/>
      <c r="F46" s="221"/>
      <c r="G46" s="221"/>
      <c r="H46" s="221"/>
      <c r="I46" s="221"/>
      <c r="J46" s="221"/>
      <c r="K46" s="221"/>
      <c r="L46" s="221"/>
      <c r="M46" s="221"/>
      <c r="N46" s="221"/>
      <c r="O46" s="221"/>
      <c r="P46" s="221"/>
    </row>
    <row r="47" spans="1:16" x14ac:dyDescent="0.2">
      <c r="A47" s="99"/>
      <c r="B47" s="169" t="s">
        <v>319</v>
      </c>
      <c r="C47" s="221"/>
      <c r="D47" s="221"/>
      <c r="E47" s="221"/>
      <c r="F47" s="221"/>
      <c r="G47" s="221"/>
      <c r="H47" s="221"/>
      <c r="I47" s="221"/>
      <c r="J47" s="221"/>
      <c r="K47" s="221"/>
      <c r="L47" s="221"/>
      <c r="M47" s="221"/>
      <c r="N47" s="221"/>
      <c r="O47" s="221"/>
      <c r="P47" s="221"/>
    </row>
    <row r="48" spans="1:16" x14ac:dyDescent="0.2">
      <c r="A48" s="99"/>
      <c r="B48" s="106" t="s">
        <v>294</v>
      </c>
      <c r="C48" s="221">
        <v>0</v>
      </c>
      <c r="D48" s="221">
        <v>0</v>
      </c>
      <c r="E48" s="221">
        <v>0</v>
      </c>
      <c r="F48" s="221">
        <v>0</v>
      </c>
      <c r="G48" s="221">
        <v>0</v>
      </c>
      <c r="H48" s="221">
        <v>0</v>
      </c>
      <c r="I48" s="221">
        <v>0</v>
      </c>
      <c r="J48" s="221">
        <v>0</v>
      </c>
      <c r="K48" s="221">
        <v>0</v>
      </c>
      <c r="L48" s="221">
        <v>0</v>
      </c>
      <c r="M48" s="221">
        <v>0</v>
      </c>
      <c r="N48" s="221">
        <v>0</v>
      </c>
      <c r="O48" s="221">
        <v>0</v>
      </c>
      <c r="P48" s="221">
        <f t="shared" ref="P48:P55" si="7">SUM(D48:O48)</f>
        <v>0</v>
      </c>
    </row>
    <row r="49" spans="1:16" x14ac:dyDescent="0.2">
      <c r="A49" s="99"/>
      <c r="B49" s="106" t="s">
        <v>295</v>
      </c>
      <c r="C49" s="221">
        <v>0</v>
      </c>
      <c r="D49" s="221">
        <v>0</v>
      </c>
      <c r="E49" s="221">
        <v>0</v>
      </c>
      <c r="F49" s="221">
        <v>0</v>
      </c>
      <c r="G49" s="221">
        <v>0</v>
      </c>
      <c r="H49" s="221">
        <v>0</v>
      </c>
      <c r="I49" s="221">
        <v>0</v>
      </c>
      <c r="J49" s="221">
        <v>0</v>
      </c>
      <c r="K49" s="221">
        <v>0</v>
      </c>
      <c r="L49" s="221">
        <v>0</v>
      </c>
      <c r="M49" s="221">
        <v>0</v>
      </c>
      <c r="N49" s="221">
        <v>0</v>
      </c>
      <c r="O49" s="221">
        <v>0</v>
      </c>
      <c r="P49" s="221">
        <f>SUM(D49:O49)</f>
        <v>0</v>
      </c>
    </row>
    <row r="50" spans="1:16" x14ac:dyDescent="0.2">
      <c r="A50" s="99"/>
      <c r="B50" s="106" t="s">
        <v>296</v>
      </c>
      <c r="C50" s="221">
        <v>0</v>
      </c>
      <c r="D50" s="221">
        <v>0</v>
      </c>
      <c r="E50" s="221">
        <v>0</v>
      </c>
      <c r="F50" s="221">
        <v>0</v>
      </c>
      <c r="G50" s="221">
        <v>0</v>
      </c>
      <c r="H50" s="221">
        <v>0</v>
      </c>
      <c r="I50" s="221">
        <v>0</v>
      </c>
      <c r="J50" s="221">
        <v>0</v>
      </c>
      <c r="K50" s="221">
        <v>0</v>
      </c>
      <c r="L50" s="221">
        <v>0</v>
      </c>
      <c r="M50" s="221">
        <v>0</v>
      </c>
      <c r="N50" s="221">
        <v>0</v>
      </c>
      <c r="O50" s="221">
        <v>0</v>
      </c>
      <c r="P50" s="221">
        <f t="shared" si="7"/>
        <v>0</v>
      </c>
    </row>
    <row r="51" spans="1:16" x14ac:dyDescent="0.2">
      <c r="A51" s="99"/>
      <c r="B51" s="106" t="s">
        <v>297</v>
      </c>
      <c r="C51" s="221">
        <v>0</v>
      </c>
      <c r="D51" s="221">
        <v>0</v>
      </c>
      <c r="E51" s="221">
        <v>0</v>
      </c>
      <c r="F51" s="221">
        <v>0</v>
      </c>
      <c r="G51" s="221">
        <v>0</v>
      </c>
      <c r="H51" s="221">
        <v>0</v>
      </c>
      <c r="I51" s="221">
        <v>0</v>
      </c>
      <c r="J51" s="221">
        <v>0</v>
      </c>
      <c r="K51" s="221">
        <v>0</v>
      </c>
      <c r="L51" s="221">
        <v>0</v>
      </c>
      <c r="M51" s="221">
        <v>0</v>
      </c>
      <c r="N51" s="221">
        <v>0</v>
      </c>
      <c r="O51" s="221">
        <v>0</v>
      </c>
      <c r="P51" s="221">
        <f t="shared" si="7"/>
        <v>0</v>
      </c>
    </row>
    <row r="52" spans="1:16" x14ac:dyDescent="0.2">
      <c r="A52" s="99"/>
      <c r="B52" s="106" t="s">
        <v>298</v>
      </c>
      <c r="C52" s="221">
        <v>0</v>
      </c>
      <c r="D52" s="221">
        <v>0</v>
      </c>
      <c r="E52" s="221">
        <v>0</v>
      </c>
      <c r="F52" s="221">
        <v>0</v>
      </c>
      <c r="G52" s="221">
        <v>0</v>
      </c>
      <c r="H52" s="221">
        <v>0</v>
      </c>
      <c r="I52" s="221">
        <v>0</v>
      </c>
      <c r="J52" s="221">
        <v>0</v>
      </c>
      <c r="K52" s="221">
        <v>0</v>
      </c>
      <c r="L52" s="221">
        <v>0</v>
      </c>
      <c r="M52" s="221">
        <v>0</v>
      </c>
      <c r="N52" s="221">
        <v>0</v>
      </c>
      <c r="O52" s="221">
        <v>0</v>
      </c>
      <c r="P52" s="221">
        <f t="shared" si="7"/>
        <v>0</v>
      </c>
    </row>
    <row r="53" spans="1:16" x14ac:dyDescent="0.2">
      <c r="A53" s="99"/>
      <c r="B53" s="106" t="s">
        <v>299</v>
      </c>
      <c r="C53" s="221">
        <v>0</v>
      </c>
      <c r="D53" s="221">
        <v>0</v>
      </c>
      <c r="E53" s="221">
        <v>0</v>
      </c>
      <c r="F53" s="221">
        <v>0</v>
      </c>
      <c r="G53" s="221">
        <v>0</v>
      </c>
      <c r="H53" s="221">
        <v>0</v>
      </c>
      <c r="I53" s="221">
        <v>0</v>
      </c>
      <c r="J53" s="221">
        <v>0</v>
      </c>
      <c r="K53" s="221">
        <v>0</v>
      </c>
      <c r="L53" s="221">
        <v>0</v>
      </c>
      <c r="M53" s="221">
        <v>0</v>
      </c>
      <c r="N53" s="221">
        <v>0</v>
      </c>
      <c r="O53" s="221">
        <v>0</v>
      </c>
      <c r="P53" s="221">
        <f>SUM(D53:O53)</f>
        <v>0</v>
      </c>
    </row>
    <row r="54" spans="1:16" x14ac:dyDescent="0.2">
      <c r="A54" s="99"/>
      <c r="B54" s="106" t="s">
        <v>300</v>
      </c>
      <c r="C54" s="221">
        <v>0</v>
      </c>
      <c r="D54" s="221">
        <v>0</v>
      </c>
      <c r="E54" s="221">
        <v>0</v>
      </c>
      <c r="F54" s="221">
        <v>0</v>
      </c>
      <c r="G54" s="221">
        <v>0</v>
      </c>
      <c r="H54" s="221">
        <v>0</v>
      </c>
      <c r="I54" s="221">
        <v>0</v>
      </c>
      <c r="J54" s="221">
        <v>0</v>
      </c>
      <c r="K54" s="221">
        <v>0</v>
      </c>
      <c r="L54" s="221">
        <v>0</v>
      </c>
      <c r="M54" s="221">
        <v>0</v>
      </c>
      <c r="N54" s="221">
        <v>0</v>
      </c>
      <c r="O54" s="221">
        <v>0</v>
      </c>
      <c r="P54" s="221">
        <f t="shared" si="7"/>
        <v>0</v>
      </c>
    </row>
    <row r="55" spans="1:16" x14ac:dyDescent="0.2">
      <c r="A55" s="99"/>
      <c r="B55" s="106" t="s">
        <v>300</v>
      </c>
      <c r="C55" s="221">
        <v>0</v>
      </c>
      <c r="D55" s="221">
        <v>0</v>
      </c>
      <c r="E55" s="221">
        <v>0</v>
      </c>
      <c r="F55" s="221">
        <v>0</v>
      </c>
      <c r="G55" s="221">
        <v>0</v>
      </c>
      <c r="H55" s="221">
        <v>0</v>
      </c>
      <c r="I55" s="221">
        <v>0</v>
      </c>
      <c r="J55" s="221">
        <v>0</v>
      </c>
      <c r="K55" s="221">
        <v>0</v>
      </c>
      <c r="L55" s="221">
        <v>0</v>
      </c>
      <c r="M55" s="221">
        <v>0</v>
      </c>
      <c r="N55" s="221">
        <v>0</v>
      </c>
      <c r="O55" s="221">
        <v>0</v>
      </c>
      <c r="P55" s="221">
        <f t="shared" si="7"/>
        <v>0</v>
      </c>
    </row>
    <row r="56" spans="1:16" x14ac:dyDescent="0.2">
      <c r="A56" s="99"/>
      <c r="B56" s="106" t="s">
        <v>300</v>
      </c>
      <c r="C56" s="221">
        <v>0</v>
      </c>
      <c r="D56" s="221">
        <v>0</v>
      </c>
      <c r="E56" s="221">
        <v>0</v>
      </c>
      <c r="F56" s="221">
        <v>0</v>
      </c>
      <c r="G56" s="221">
        <v>0</v>
      </c>
      <c r="H56" s="221">
        <v>0</v>
      </c>
      <c r="I56" s="221">
        <v>0</v>
      </c>
      <c r="J56" s="221">
        <v>0</v>
      </c>
      <c r="K56" s="221">
        <v>0</v>
      </c>
      <c r="L56" s="221">
        <v>0</v>
      </c>
      <c r="M56" s="221">
        <v>0</v>
      </c>
      <c r="N56" s="221">
        <v>0</v>
      </c>
      <c r="O56" s="221">
        <v>0</v>
      </c>
      <c r="P56" s="221">
        <f>SUM(D56:O56)</f>
        <v>0</v>
      </c>
    </row>
    <row r="57" spans="1:16" x14ac:dyDescent="0.2">
      <c r="A57" s="99"/>
      <c r="B57" s="101"/>
      <c r="C57" s="221"/>
      <c r="D57" s="221"/>
      <c r="E57" s="221"/>
      <c r="F57" s="221"/>
      <c r="G57" s="221"/>
      <c r="H57" s="221"/>
      <c r="I57" s="221"/>
      <c r="J57" s="221"/>
      <c r="K57" s="221"/>
      <c r="L57" s="221"/>
      <c r="M57" s="221"/>
      <c r="N57" s="221"/>
      <c r="O57" s="221"/>
      <c r="P57" s="221"/>
    </row>
    <row r="58" spans="1:16" x14ac:dyDescent="0.2">
      <c r="A58" s="99"/>
      <c r="B58" s="131" t="s">
        <v>321</v>
      </c>
      <c r="C58" s="221">
        <f t="shared" ref="C58:P58" si="8">SUM(C48:C56)</f>
        <v>0</v>
      </c>
      <c r="D58" s="221">
        <f t="shared" si="8"/>
        <v>0</v>
      </c>
      <c r="E58" s="221">
        <f t="shared" si="8"/>
        <v>0</v>
      </c>
      <c r="F58" s="221">
        <f t="shared" si="8"/>
        <v>0</v>
      </c>
      <c r="G58" s="221">
        <f t="shared" si="8"/>
        <v>0</v>
      </c>
      <c r="H58" s="221">
        <f t="shared" si="8"/>
        <v>0</v>
      </c>
      <c r="I58" s="221">
        <f t="shared" si="8"/>
        <v>0</v>
      </c>
      <c r="J58" s="221">
        <f t="shared" si="8"/>
        <v>0</v>
      </c>
      <c r="K58" s="221">
        <f t="shared" si="8"/>
        <v>0</v>
      </c>
      <c r="L58" s="221">
        <f t="shared" si="8"/>
        <v>0</v>
      </c>
      <c r="M58" s="221">
        <f t="shared" si="8"/>
        <v>0</v>
      </c>
      <c r="N58" s="221">
        <f t="shared" si="8"/>
        <v>0</v>
      </c>
      <c r="O58" s="221">
        <f t="shared" si="8"/>
        <v>0</v>
      </c>
      <c r="P58" s="221">
        <f t="shared" si="8"/>
        <v>0</v>
      </c>
    </row>
    <row r="59" spans="1:16" x14ac:dyDescent="0.2">
      <c r="A59" s="99"/>
      <c r="B59" s="101"/>
      <c r="C59" s="221"/>
      <c r="D59" s="221"/>
      <c r="E59" s="221"/>
      <c r="F59" s="221"/>
      <c r="G59" s="221"/>
      <c r="H59" s="221"/>
      <c r="I59" s="221"/>
      <c r="J59" s="221"/>
      <c r="K59" s="221"/>
      <c r="L59" s="221"/>
      <c r="M59" s="221"/>
      <c r="N59" s="221"/>
      <c r="O59" s="221"/>
      <c r="P59" s="221"/>
    </row>
    <row r="60" spans="1:16" x14ac:dyDescent="0.2">
      <c r="A60" s="99"/>
      <c r="B60" s="131" t="s">
        <v>301</v>
      </c>
      <c r="C60" s="221"/>
      <c r="D60" s="221">
        <f t="shared" ref="D60:O60" si="9">SUM(D58-D44)</f>
        <v>0</v>
      </c>
      <c r="E60" s="221">
        <f t="shared" si="9"/>
        <v>0</v>
      </c>
      <c r="F60" s="221">
        <f t="shared" si="9"/>
        <v>0</v>
      </c>
      <c r="G60" s="221">
        <f t="shared" si="9"/>
        <v>0</v>
      </c>
      <c r="H60" s="221">
        <f t="shared" si="9"/>
        <v>0</v>
      </c>
      <c r="I60" s="221">
        <f t="shared" si="9"/>
        <v>0</v>
      </c>
      <c r="J60" s="221">
        <f t="shared" si="9"/>
        <v>0</v>
      </c>
      <c r="K60" s="221">
        <f t="shared" si="9"/>
        <v>0</v>
      </c>
      <c r="L60" s="221">
        <f t="shared" si="9"/>
        <v>0</v>
      </c>
      <c r="M60" s="221">
        <f t="shared" si="9"/>
        <v>0</v>
      </c>
      <c r="N60" s="221">
        <f t="shared" si="9"/>
        <v>0</v>
      </c>
      <c r="O60" s="221">
        <f t="shared" si="9"/>
        <v>0</v>
      </c>
      <c r="P60" s="221"/>
    </row>
    <row r="61" spans="1:16" x14ac:dyDescent="0.2">
      <c r="A61" s="99"/>
      <c r="B61" s="101"/>
      <c r="C61" s="221"/>
      <c r="D61" s="221"/>
      <c r="E61" s="221"/>
      <c r="F61" s="221"/>
      <c r="G61" s="221"/>
      <c r="H61" s="221"/>
      <c r="I61" s="221"/>
      <c r="J61" s="221"/>
      <c r="K61" s="221"/>
      <c r="L61" s="221"/>
      <c r="M61" s="221"/>
      <c r="N61" s="221"/>
      <c r="O61" s="221"/>
      <c r="P61" s="221"/>
    </row>
    <row r="62" spans="1:16" x14ac:dyDescent="0.2">
      <c r="A62" s="99"/>
      <c r="B62" s="131" t="s">
        <v>302</v>
      </c>
      <c r="C62" s="221"/>
      <c r="D62" s="221">
        <f>SUM(D60)</f>
        <v>0</v>
      </c>
      <c r="E62" s="221">
        <f t="shared" ref="E62:O62" si="10">SUM(D62+E60)</f>
        <v>0</v>
      </c>
      <c r="F62" s="221">
        <f t="shared" si="10"/>
        <v>0</v>
      </c>
      <c r="G62" s="221">
        <f t="shared" si="10"/>
        <v>0</v>
      </c>
      <c r="H62" s="221">
        <f t="shared" si="10"/>
        <v>0</v>
      </c>
      <c r="I62" s="221">
        <f t="shared" si="10"/>
        <v>0</v>
      </c>
      <c r="J62" s="221">
        <f t="shared" si="10"/>
        <v>0</v>
      </c>
      <c r="K62" s="221">
        <f t="shared" si="10"/>
        <v>0</v>
      </c>
      <c r="L62" s="221">
        <f t="shared" si="10"/>
        <v>0</v>
      </c>
      <c r="M62" s="221">
        <f t="shared" si="10"/>
        <v>0</v>
      </c>
      <c r="N62" s="221">
        <f t="shared" si="10"/>
        <v>0</v>
      </c>
      <c r="O62" s="221">
        <f t="shared" si="10"/>
        <v>0</v>
      </c>
      <c r="P62" s="221"/>
    </row>
    <row r="65" spans="1:1" x14ac:dyDescent="0.2">
      <c r="A65" s="48" t="s">
        <v>416</v>
      </c>
    </row>
  </sheetData>
  <mergeCells count="6">
    <mergeCell ref="P7:P8"/>
    <mergeCell ref="C4:F4"/>
    <mergeCell ref="C5:F5"/>
    <mergeCell ref="A7:A8"/>
    <mergeCell ref="B7:B8"/>
    <mergeCell ref="C7:C8"/>
  </mergeCells>
  <pageMargins left="0.7" right="0.7" top="0.75" bottom="0.75" header="0.3" footer="0.3"/>
  <pageSetup paperSize="5" scale="35" orientation="landscape" r:id="rId1"/>
  <ignoredErrors>
    <ignoredError sqref="A11:A13 A17:A22" numberStoredAsText="1"/>
    <ignoredError sqref="P48:P53 P54:P56" formulaRange="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3BE06-5894-4311-B4AD-8408BB359851}">
  <dimension ref="A1:M51"/>
  <sheetViews>
    <sheetView showGridLines="0" tabSelected="1" workbookViewId="0">
      <selection activeCell="P7" sqref="P7"/>
    </sheetView>
  </sheetViews>
  <sheetFormatPr baseColWidth="10" defaultRowHeight="15" x14ac:dyDescent="0.2"/>
  <cols>
    <col min="1" max="1" width="2.5546875" style="4" customWidth="1"/>
    <col min="2" max="2" width="1.33203125" customWidth="1"/>
    <col min="7" max="7" width="4.5546875" customWidth="1"/>
    <col min="9" max="9" width="42.21875" customWidth="1"/>
  </cols>
  <sheetData>
    <row r="1" spans="1:9" x14ac:dyDescent="0.2">
      <c r="A1" s="241"/>
      <c r="B1" s="242"/>
      <c r="C1" s="242"/>
      <c r="D1" s="242"/>
      <c r="E1" s="242"/>
      <c r="F1" s="242"/>
      <c r="G1" s="242"/>
      <c r="H1" s="242"/>
      <c r="I1" s="242"/>
    </row>
    <row r="2" spans="1:9" ht="15.75" x14ac:dyDescent="0.2">
      <c r="B2" s="7"/>
      <c r="C2" s="7"/>
      <c r="D2" s="7"/>
      <c r="E2" s="7"/>
      <c r="F2" s="7"/>
      <c r="G2" s="7"/>
      <c r="H2" s="7"/>
      <c r="I2" s="58" t="s">
        <v>401</v>
      </c>
    </row>
    <row r="3" spans="1:9" ht="15.75" x14ac:dyDescent="0.2">
      <c r="B3" s="7"/>
      <c r="C3" s="7"/>
      <c r="D3" s="243"/>
      <c r="E3" s="244"/>
      <c r="F3" s="244"/>
      <c r="G3" s="7"/>
      <c r="H3" s="7"/>
      <c r="I3" s="58" t="s">
        <v>404</v>
      </c>
    </row>
    <row r="4" spans="1:9" ht="15.75" x14ac:dyDescent="0.2">
      <c r="B4" s="7"/>
      <c r="C4" s="7"/>
      <c r="D4" s="244"/>
      <c r="E4" s="244"/>
      <c r="F4" s="244"/>
      <c r="G4" s="7"/>
      <c r="H4" s="7"/>
      <c r="I4" s="58" t="s">
        <v>359</v>
      </c>
    </row>
    <row r="5" spans="1:9" x14ac:dyDescent="0.2">
      <c r="B5" s="7"/>
      <c r="C5" s="7"/>
      <c r="D5" s="243"/>
      <c r="E5" s="244"/>
      <c r="F5" s="244"/>
      <c r="G5" s="7"/>
      <c r="H5" s="7"/>
      <c r="I5" s="244"/>
    </row>
    <row r="6" spans="1:9" x14ac:dyDescent="0.2">
      <c r="B6" s="7"/>
      <c r="C6" s="7"/>
      <c r="D6" s="243"/>
      <c r="E6" s="244"/>
      <c r="F6" s="244"/>
      <c r="G6" s="7"/>
      <c r="H6" s="7"/>
      <c r="I6" s="244"/>
    </row>
    <row r="7" spans="1:9" x14ac:dyDescent="0.2">
      <c r="B7" s="298" t="s">
        <v>392</v>
      </c>
      <c r="C7" s="7"/>
      <c r="D7" s="243"/>
      <c r="E7" s="244"/>
      <c r="F7" s="244"/>
      <c r="G7" s="7"/>
      <c r="H7" s="7"/>
      <c r="I7" s="244"/>
    </row>
    <row r="8" spans="1:9" x14ac:dyDescent="0.2">
      <c r="B8" s="298"/>
      <c r="C8" s="7"/>
      <c r="D8" s="243"/>
      <c r="E8" s="244"/>
      <c r="F8" s="244"/>
      <c r="G8" s="7"/>
      <c r="H8" s="7"/>
      <c r="I8" s="244"/>
    </row>
    <row r="9" spans="1:9" x14ac:dyDescent="0.2">
      <c r="A9" s="320" t="s">
        <v>360</v>
      </c>
      <c r="B9" s="481" t="s">
        <v>427</v>
      </c>
      <c r="C9" s="483"/>
      <c r="D9" s="483"/>
      <c r="E9" s="483"/>
      <c r="F9" s="483"/>
      <c r="G9" s="483"/>
      <c r="H9" s="483"/>
      <c r="I9" s="483"/>
    </row>
    <row r="10" spans="1:9" ht="15" customHeight="1" x14ac:dyDescent="0.2">
      <c r="A10" s="320"/>
      <c r="B10" s="482"/>
      <c r="C10" s="482"/>
      <c r="D10" s="482"/>
      <c r="E10" s="482"/>
      <c r="F10" s="482"/>
      <c r="G10" s="482"/>
      <c r="H10" s="482"/>
      <c r="I10" s="482"/>
    </row>
    <row r="11" spans="1:9" ht="15" customHeight="1" x14ac:dyDescent="0.2">
      <c r="A11" s="320"/>
      <c r="B11" s="321"/>
      <c r="C11" s="321"/>
      <c r="D11" s="321"/>
      <c r="E11" s="321"/>
      <c r="F11" s="321"/>
      <c r="G11" s="321"/>
      <c r="H11" s="321"/>
      <c r="I11" s="321"/>
    </row>
    <row r="12" spans="1:9" ht="15" customHeight="1" x14ac:dyDescent="0.2">
      <c r="A12" s="320" t="s">
        <v>360</v>
      </c>
      <c r="B12" s="481" t="s">
        <v>435</v>
      </c>
      <c r="C12" s="481"/>
      <c r="D12" s="481"/>
      <c r="E12" s="481"/>
      <c r="F12" s="481"/>
      <c r="G12" s="481"/>
      <c r="H12" s="481"/>
      <c r="I12" s="481"/>
    </row>
    <row r="13" spans="1:9" x14ac:dyDescent="0.2">
      <c r="B13" s="7"/>
      <c r="C13" s="7"/>
      <c r="D13" s="243"/>
      <c r="E13" s="244"/>
      <c r="F13" s="244"/>
      <c r="G13" s="7"/>
      <c r="H13" s="7"/>
      <c r="I13" s="244"/>
    </row>
    <row r="14" spans="1:9" ht="15" customHeight="1" x14ac:dyDescent="0.2">
      <c r="A14" s="12" t="s">
        <v>360</v>
      </c>
      <c r="B14" s="4" t="s">
        <v>361</v>
      </c>
      <c r="C14" s="4"/>
      <c r="D14" s="4"/>
      <c r="E14" s="4"/>
      <c r="F14" s="4"/>
      <c r="G14" s="4"/>
      <c r="H14" s="4"/>
      <c r="I14" s="4"/>
    </row>
    <row r="15" spans="1:9" ht="15" customHeight="1" x14ac:dyDescent="0.2">
      <c r="A15" s="12"/>
      <c r="B15" s="322" t="s">
        <v>315</v>
      </c>
      <c r="C15" s="4" t="s">
        <v>434</v>
      </c>
      <c r="D15" s="4"/>
      <c r="E15" s="4"/>
      <c r="F15" s="4"/>
      <c r="G15" s="4"/>
      <c r="H15" s="4"/>
      <c r="I15" s="4"/>
    </row>
    <row r="16" spans="1:9" ht="15" customHeight="1" x14ac:dyDescent="0.2">
      <c r="A16" s="12"/>
      <c r="B16" s="12"/>
      <c r="C16" s="4" t="s">
        <v>394</v>
      </c>
      <c r="D16" s="4"/>
      <c r="E16" s="4"/>
      <c r="F16" s="4"/>
      <c r="G16" s="4"/>
      <c r="H16" s="4"/>
      <c r="I16" s="4"/>
    </row>
    <row r="17" spans="1:13" ht="15" customHeight="1" x14ac:dyDescent="0.2">
      <c r="A17" s="12"/>
      <c r="B17" s="12" t="s">
        <v>315</v>
      </c>
      <c r="C17" s="323" t="s">
        <v>428</v>
      </c>
      <c r="D17" s="4"/>
      <c r="E17" s="4"/>
      <c r="F17" s="4"/>
      <c r="G17" s="4"/>
      <c r="H17" s="4"/>
      <c r="I17" s="4"/>
    </row>
    <row r="18" spans="1:13" ht="15" customHeight="1" x14ac:dyDescent="0.2">
      <c r="A18" s="12"/>
      <c r="B18" s="12" t="s">
        <v>315</v>
      </c>
      <c r="C18" s="4" t="s">
        <v>409</v>
      </c>
      <c r="D18" s="4"/>
      <c r="E18" s="4"/>
      <c r="F18" s="4"/>
      <c r="G18" s="4"/>
      <c r="H18" s="4"/>
      <c r="I18" s="4"/>
    </row>
    <row r="19" spans="1:13" ht="15" customHeight="1" x14ac:dyDescent="0.2">
      <c r="A19" s="12"/>
      <c r="B19" s="12" t="s">
        <v>315</v>
      </c>
      <c r="C19" s="4" t="s">
        <v>398</v>
      </c>
      <c r="D19" s="4"/>
      <c r="E19" s="4"/>
      <c r="F19" s="4"/>
      <c r="G19" s="4"/>
      <c r="H19" s="4"/>
      <c r="I19" s="4"/>
    </row>
    <row r="20" spans="1:13" ht="15" customHeight="1" x14ac:dyDescent="0.2">
      <c r="A20" s="12"/>
      <c r="B20" s="19" t="s">
        <v>315</v>
      </c>
      <c r="C20" s="324" t="s">
        <v>417</v>
      </c>
      <c r="D20" s="4"/>
      <c r="E20" s="4"/>
      <c r="F20" s="4"/>
      <c r="G20" s="4"/>
      <c r="H20" s="4"/>
      <c r="I20" s="4"/>
      <c r="J20" s="4"/>
      <c r="K20" s="4"/>
      <c r="L20" s="4"/>
      <c r="M20" s="4"/>
    </row>
    <row r="21" spans="1:13" ht="15" customHeight="1" x14ac:dyDescent="0.2">
      <c r="A21" s="12"/>
      <c r="B21" s="324"/>
      <c r="C21" s="251" t="s">
        <v>418</v>
      </c>
      <c r="D21" s="349" t="s">
        <v>419</v>
      </c>
      <c r="E21" s="349"/>
      <c r="F21" s="349"/>
      <c r="G21" s="349"/>
      <c r="H21" s="349"/>
      <c r="I21" s="349"/>
      <c r="J21" s="349"/>
      <c r="K21" s="349"/>
      <c r="L21" s="349"/>
      <c r="M21" s="349"/>
    </row>
    <row r="22" spans="1:13" ht="15" customHeight="1" x14ac:dyDescent="0.2">
      <c r="A22" s="12"/>
      <c r="B22" s="4"/>
      <c r="C22" s="251" t="s">
        <v>420</v>
      </c>
      <c r="D22" s="4" t="s">
        <v>430</v>
      </c>
      <c r="E22" s="325"/>
      <c r="F22" s="325"/>
      <c r="G22" s="325"/>
      <c r="H22" s="325"/>
      <c r="I22" s="325"/>
      <c r="J22" s="325"/>
      <c r="K22" s="325"/>
      <c r="L22" s="4"/>
      <c r="M22" s="4"/>
    </row>
    <row r="23" spans="1:13" ht="15" customHeight="1" x14ac:dyDescent="0.2">
      <c r="A23" s="12"/>
      <c r="B23" s="4"/>
      <c r="C23" s="251"/>
      <c r="D23" s="4" t="s">
        <v>431</v>
      </c>
      <c r="L23" s="4"/>
      <c r="M23" s="4"/>
    </row>
    <row r="24" spans="1:13" ht="15" customHeight="1" x14ac:dyDescent="0.2">
      <c r="A24" s="12"/>
      <c r="B24" s="4"/>
      <c r="C24" s="251"/>
      <c r="D24" s="4" t="s">
        <v>432</v>
      </c>
      <c r="L24" s="4"/>
      <c r="M24" s="4"/>
    </row>
    <row r="25" spans="1:13" ht="15" customHeight="1" x14ac:dyDescent="0.2">
      <c r="A25" s="12"/>
      <c r="B25" s="326"/>
      <c r="C25" s="251" t="s">
        <v>421</v>
      </c>
      <c r="D25" s="349" t="s">
        <v>422</v>
      </c>
      <c r="E25" s="349"/>
      <c r="F25" s="349"/>
      <c r="G25" s="349"/>
      <c r="H25" s="349"/>
      <c r="I25" s="349"/>
      <c r="J25" s="349"/>
      <c r="K25" s="349"/>
      <c r="L25" s="349"/>
      <c r="M25" s="349"/>
    </row>
    <row r="26" spans="1:13" ht="15" customHeight="1" x14ac:dyDescent="0.2">
      <c r="A26" s="12"/>
      <c r="B26" s="12"/>
      <c r="C26" s="4"/>
      <c r="D26" s="4"/>
      <c r="E26" s="4"/>
      <c r="F26" s="4"/>
      <c r="G26" s="4"/>
      <c r="H26" s="4"/>
      <c r="I26" s="4"/>
    </row>
    <row r="27" spans="1:13" ht="15" customHeight="1" x14ac:dyDescent="0.2">
      <c r="A27" s="12" t="s">
        <v>360</v>
      </c>
      <c r="B27" s="4" t="s">
        <v>362</v>
      </c>
      <c r="C27" s="4"/>
      <c r="D27" s="4"/>
      <c r="E27" s="4"/>
      <c r="F27" s="4"/>
      <c r="G27" s="4"/>
      <c r="H27" s="4"/>
      <c r="I27" s="4"/>
    </row>
    <row r="28" spans="1:13" s="330" customFormat="1" ht="15" customHeight="1" x14ac:dyDescent="0.2">
      <c r="A28" s="329"/>
      <c r="B28" s="19" t="s">
        <v>315</v>
      </c>
      <c r="C28" s="4" t="s">
        <v>436</v>
      </c>
      <c r="D28" s="4"/>
      <c r="E28" s="4"/>
      <c r="F28" s="4"/>
      <c r="G28" s="4"/>
      <c r="H28" s="4"/>
      <c r="I28" s="4"/>
    </row>
    <row r="29" spans="1:13" ht="15" customHeight="1" x14ac:dyDescent="0.2">
      <c r="B29" s="12"/>
      <c r="C29" s="4"/>
      <c r="D29" s="4"/>
      <c r="E29" s="4"/>
      <c r="F29" s="4"/>
      <c r="G29" s="4"/>
      <c r="H29" s="4"/>
      <c r="I29" s="4"/>
    </row>
    <row r="30" spans="1:13" ht="15" customHeight="1" x14ac:dyDescent="0.2">
      <c r="A30" s="12" t="s">
        <v>360</v>
      </c>
      <c r="B30" s="4" t="s">
        <v>424</v>
      </c>
      <c r="C30" s="4"/>
      <c r="D30" s="4"/>
      <c r="E30" s="4"/>
      <c r="F30" s="4"/>
      <c r="G30" s="4"/>
      <c r="H30" s="4"/>
      <c r="I30" s="4"/>
    </row>
    <row r="31" spans="1:13" ht="15" customHeight="1" x14ac:dyDescent="0.2">
      <c r="B31" s="12" t="s">
        <v>315</v>
      </c>
      <c r="C31" s="4" t="s">
        <v>393</v>
      </c>
      <c r="D31" s="4"/>
      <c r="E31" s="4"/>
      <c r="F31" s="4"/>
      <c r="G31" s="4"/>
      <c r="H31" s="4"/>
      <c r="I31" s="4"/>
    </row>
    <row r="32" spans="1:13" ht="15" customHeight="1" x14ac:dyDescent="0.2">
      <c r="B32" s="4" t="s">
        <v>315</v>
      </c>
      <c r="C32" s="4" t="s">
        <v>423</v>
      </c>
      <c r="D32" s="4"/>
      <c r="E32" s="4"/>
      <c r="F32" s="4"/>
      <c r="G32" s="4"/>
      <c r="H32" s="4"/>
      <c r="I32" s="4"/>
    </row>
    <row r="33" spans="1:11" ht="15" customHeight="1" x14ac:dyDescent="0.2">
      <c r="A33" s="12"/>
      <c r="B33" s="4"/>
      <c r="C33" s="4"/>
      <c r="D33" s="4"/>
      <c r="E33" s="4"/>
      <c r="F33" s="4"/>
      <c r="G33" s="4"/>
      <c r="H33" s="4"/>
      <c r="I33" s="4"/>
    </row>
    <row r="34" spans="1:11" ht="15" customHeight="1" x14ac:dyDescent="0.2">
      <c r="A34" s="12" t="s">
        <v>360</v>
      </c>
      <c r="B34" s="4" t="s">
        <v>363</v>
      </c>
      <c r="C34" s="4"/>
      <c r="D34" s="4"/>
      <c r="E34" s="4"/>
      <c r="F34" s="4"/>
      <c r="G34" s="4"/>
      <c r="H34" s="4"/>
      <c r="I34" s="4"/>
    </row>
    <row r="35" spans="1:11" ht="15" customHeight="1" x14ac:dyDescent="0.2">
      <c r="A35" s="12"/>
      <c r="B35" s="12" t="s">
        <v>315</v>
      </c>
      <c r="C35" s="4" t="s">
        <v>364</v>
      </c>
      <c r="D35" s="4"/>
      <c r="E35" s="4"/>
      <c r="F35" s="4"/>
      <c r="G35" s="4"/>
      <c r="H35" s="4"/>
      <c r="I35" s="4"/>
    </row>
    <row r="36" spans="1:11" ht="15" customHeight="1" x14ac:dyDescent="0.2">
      <c r="A36" s="12"/>
      <c r="B36" s="12" t="s">
        <v>315</v>
      </c>
      <c r="C36" s="4" t="s">
        <v>391</v>
      </c>
      <c r="D36" s="4"/>
      <c r="E36" s="4"/>
      <c r="F36" s="4"/>
      <c r="G36" s="4"/>
      <c r="H36" s="4"/>
      <c r="I36" s="4"/>
    </row>
    <row r="37" spans="1:11" ht="15" customHeight="1" x14ac:dyDescent="0.2">
      <c r="A37" s="12"/>
      <c r="B37" s="12"/>
      <c r="C37" s="4"/>
      <c r="D37" s="4"/>
      <c r="E37" s="4"/>
      <c r="F37" s="4"/>
      <c r="G37" s="4"/>
      <c r="H37" s="4"/>
      <c r="I37" s="4"/>
    </row>
    <row r="38" spans="1:11" ht="15" customHeight="1" x14ac:dyDescent="0.2">
      <c r="A38" s="12" t="s">
        <v>360</v>
      </c>
      <c r="B38" s="4" t="s">
        <v>397</v>
      </c>
      <c r="C38" s="4"/>
      <c r="D38" s="4"/>
      <c r="E38" s="4"/>
      <c r="F38" s="4"/>
      <c r="G38" s="4"/>
      <c r="H38" s="4"/>
      <c r="I38" s="4"/>
    </row>
    <row r="39" spans="1:11" ht="15" customHeight="1" x14ac:dyDescent="0.2">
      <c r="A39" s="12"/>
      <c r="B39" s="4"/>
      <c r="C39" s="4"/>
      <c r="D39" s="4"/>
      <c r="E39" s="4"/>
      <c r="F39" s="4"/>
      <c r="G39" s="4"/>
      <c r="H39" s="4"/>
      <c r="I39" s="4"/>
    </row>
    <row r="40" spans="1:11" ht="15" customHeight="1" x14ac:dyDescent="0.2">
      <c r="A40" s="320" t="s">
        <v>360</v>
      </c>
      <c r="B40" s="4" t="s">
        <v>365</v>
      </c>
      <c r="C40" s="4"/>
      <c r="D40" s="4"/>
      <c r="E40" s="4"/>
      <c r="F40" s="4"/>
      <c r="G40" s="4"/>
      <c r="H40" s="4"/>
      <c r="I40" s="4"/>
    </row>
    <row r="41" spans="1:11" ht="15" customHeight="1" x14ac:dyDescent="0.2">
      <c r="A41" s="320"/>
      <c r="B41" s="4"/>
      <c r="C41" s="4"/>
      <c r="D41" s="4"/>
      <c r="E41" s="4"/>
      <c r="F41" s="4"/>
      <c r="G41" s="4"/>
      <c r="H41" s="4"/>
      <c r="I41" s="4"/>
    </row>
    <row r="42" spans="1:11" ht="15" customHeight="1" x14ac:dyDescent="0.2">
      <c r="A42" s="320" t="s">
        <v>360</v>
      </c>
      <c r="B42" s="327" t="s">
        <v>366</v>
      </c>
      <c r="C42" s="324"/>
      <c r="D42" s="324"/>
      <c r="E42" s="324"/>
      <c r="F42" s="324"/>
      <c r="G42" s="324"/>
      <c r="H42" s="324"/>
      <c r="I42" s="324"/>
      <c r="J42" s="324"/>
      <c r="K42" s="328"/>
    </row>
    <row r="43" spans="1:11" ht="15" customHeight="1" x14ac:dyDescent="0.2">
      <c r="B43" s="4" t="s">
        <v>315</v>
      </c>
      <c r="C43" s="323" t="s">
        <v>395</v>
      </c>
      <c r="D43" s="324"/>
      <c r="E43" s="324"/>
      <c r="F43" s="324"/>
      <c r="G43" s="324"/>
      <c r="H43" s="324"/>
      <c r="I43" s="324"/>
      <c r="J43" s="324"/>
      <c r="K43" s="328"/>
    </row>
    <row r="44" spans="1:11" ht="15" customHeight="1" x14ac:dyDescent="0.2">
      <c r="B44" s="4" t="s">
        <v>315</v>
      </c>
      <c r="C44" s="323" t="s">
        <v>378</v>
      </c>
      <c r="D44" s="324"/>
      <c r="E44" s="324"/>
      <c r="F44" s="324"/>
      <c r="G44" s="324"/>
      <c r="H44" s="324"/>
      <c r="I44" s="324"/>
      <c r="J44" s="324"/>
      <c r="K44" s="328"/>
    </row>
    <row r="45" spans="1:11" x14ac:dyDescent="0.2">
      <c r="B45" s="4" t="s">
        <v>315</v>
      </c>
      <c r="C45" s="324" t="s">
        <v>379</v>
      </c>
      <c r="D45" s="324"/>
      <c r="E45" s="324"/>
      <c r="F45" s="324"/>
      <c r="G45" s="324"/>
      <c r="H45" s="324"/>
      <c r="I45" s="324"/>
      <c r="J45" s="324"/>
      <c r="K45" s="328"/>
    </row>
    <row r="46" spans="1:11" x14ac:dyDescent="0.2">
      <c r="B46" s="4"/>
      <c r="C46" s="324"/>
      <c r="D46" s="324"/>
      <c r="E46" s="324"/>
      <c r="F46" s="324"/>
      <c r="G46" s="324"/>
      <c r="H46" s="324"/>
      <c r="I46" s="324"/>
      <c r="J46" s="324"/>
      <c r="K46" s="328"/>
    </row>
    <row r="47" spans="1:11" x14ac:dyDescent="0.2">
      <c r="A47" s="320" t="s">
        <v>360</v>
      </c>
      <c r="B47" s="4" t="s">
        <v>396</v>
      </c>
      <c r="C47" s="4"/>
      <c r="D47" s="4"/>
      <c r="E47" s="4"/>
      <c r="F47" s="4"/>
      <c r="G47" s="4"/>
      <c r="H47" s="4"/>
      <c r="I47" s="4"/>
    </row>
    <row r="48" spans="1:11" x14ac:dyDescent="0.2">
      <c r="B48" s="12" t="s">
        <v>315</v>
      </c>
      <c r="C48" s="481" t="s">
        <v>429</v>
      </c>
      <c r="D48" s="482"/>
      <c r="E48" s="482"/>
      <c r="F48" s="482"/>
      <c r="G48" s="482"/>
      <c r="H48" s="482"/>
      <c r="I48" s="482"/>
    </row>
    <row r="49" spans="1:9" x14ac:dyDescent="0.2">
      <c r="C49" s="482"/>
      <c r="D49" s="482"/>
      <c r="E49" s="482"/>
      <c r="F49" s="482"/>
      <c r="G49" s="482"/>
      <c r="H49" s="482"/>
      <c r="I49" s="482"/>
    </row>
    <row r="51" spans="1:9" x14ac:dyDescent="0.2">
      <c r="A51" s="48" t="s">
        <v>416</v>
      </c>
    </row>
  </sheetData>
  <mergeCells count="5">
    <mergeCell ref="C48:I49"/>
    <mergeCell ref="B9:I10"/>
    <mergeCell ref="D21:M21"/>
    <mergeCell ref="D25:M25"/>
    <mergeCell ref="B12:I1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ct:contentTypeSchema xmlns:ct="http://schemas.microsoft.com/office/2006/metadata/contentType" xmlns:ma="http://schemas.microsoft.com/office/2006/metadata/properties/metaAttributes" ct:_="" ma:_="" ma:contentTypeName="Document" ma:contentTypeID="0x0101003F0F0EE28623B24B9641CB1035C1DF0B" ma:contentTypeVersion="19" ma:contentTypeDescription="Crée un document." ma:contentTypeScope="" ma:versionID="902a81e4beb8204702a681e31d88afae">
  <xsd:schema xmlns:xsd="http://www.w3.org/2001/XMLSchema" xmlns:xs="http://www.w3.org/2001/XMLSchema" xmlns:p="http://schemas.microsoft.com/office/2006/metadata/properties" xmlns:ns2="995c7fa0-c7ce-4135-b1bb-e7af7b680b45" xmlns:ns3="dc2e72fa-f2bf-4b7e-897e-98e66666beee" targetNamespace="http://schemas.microsoft.com/office/2006/metadata/properties" ma:root="true" ma:fieldsID="f7c9ea5541fefa85a0060ae91239a4fa" ns2:_="" ns3:_="">
    <xsd:import namespace="995c7fa0-c7ce-4135-b1bb-e7af7b680b45"/>
    <xsd:import namespace="dc2e72fa-f2bf-4b7e-897e-98e66666bee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3:_dlc_DocId" minOccurs="0"/>
                <xsd:element ref="ns3:_dlc_DocIdUrl" minOccurs="0"/>
                <xsd:element ref="ns3:_dlc_DocIdPersistId" minOccurs="0"/>
                <xsd:element ref="ns2:MediaServiceDateTaken" minOccurs="0"/>
                <xsd:element ref="ns2:MediaLengthInSeconds" minOccurs="0"/>
                <xsd:element ref="ns2:MediaServiceObjectDetectorVersions" minOccurs="0"/>
                <xsd:element ref="ns2:lcf76f155ced4ddcb4097134ff3c332f" minOccurs="0"/>
                <xsd:element ref="ns3:TaxCatchAll" minOccurs="0"/>
                <xsd:element ref="ns2:Keywordtopic" minOccurs="0"/>
                <xsd:element ref="ns2:tag"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5c7fa0-c7ce-4135-b1bb-e7af7b680b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lcf76f155ced4ddcb4097134ff3c332f" ma:index="25" nillable="true" ma:taxonomy="true" ma:internalName="lcf76f155ced4ddcb4097134ff3c332f" ma:taxonomyFieldName="MediaServiceImageTags" ma:displayName="Balises d’images" ma:readOnly="false" ma:fieldId="{5cf76f15-5ced-4ddc-b409-7134ff3c332f}" ma:taxonomyMulti="true" ma:sspId="7f0aa716-bba0-4bb8-a561-918f9f9bf113" ma:termSetId="09814cd3-568e-fe90-9814-8d621ff8fb84" ma:anchorId="fba54fb3-c3e1-fe81-a776-ca4b69148c4d" ma:open="true" ma:isKeyword="false">
      <xsd:complexType>
        <xsd:sequence>
          <xsd:element ref="pc:Terms" minOccurs="0" maxOccurs="1"/>
        </xsd:sequence>
      </xsd:complexType>
    </xsd:element>
    <xsd:element name="Keywordtopic" ma:index="27" nillable="true" ma:displayName="Keyword topic" ma:format="Dropdown" ma:internalName="Keywordtopic">
      <xsd:simpleType>
        <xsd:restriction base="dms:Choice">
          <xsd:enumeration value="Choice 1"/>
          <xsd:enumeration value="Choice 2"/>
          <xsd:enumeration value="Choice 3"/>
        </xsd:restriction>
      </xsd:simpleType>
    </xsd:element>
    <xsd:element name="tag" ma:index="28" nillable="true" ma:displayName="tag" ma:format="Dropdown" ma:internalName="tag">
      <xsd:simpleType>
        <xsd:restriction base="dms:Choice">
          <xsd:enumeration value="Choice 1"/>
          <xsd:enumeration value="Choice 2"/>
          <xsd:enumeration value="Choice 3"/>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e72fa-f2bf-4b7e-897e-98e66666beee" elementFormDefault="qualified">
    <xsd:import namespace="http://schemas.microsoft.com/office/2006/documentManagement/types"/>
    <xsd:import namespace="http://schemas.microsoft.com/office/infopath/2007/PartnerControls"/>
    <xsd:element name="SharedWithUsers" ma:index="16"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Partagé avec détails" ma:internalName="SharedWithDetails" ma:readOnly="true">
      <xsd:simpleType>
        <xsd:restriction base="dms:Note">
          <xsd:maxLength value="255"/>
        </xsd:restriction>
      </xsd:simpleType>
    </xsd:element>
    <xsd:element name="_dlc_DocId" ma:index="18" nillable="true" ma:displayName="Valeur d’ID de document" ma:description="Valeur de l’ID de document affecté à cet élément." ma:indexed="true" ma:internalName="_dlc_DocId" ma:readOnly="true">
      <xsd:simpleType>
        <xsd:restriction base="dms:Text"/>
      </xsd:simpleType>
    </xsd:element>
    <xsd:element name="_dlc_DocIdUrl" ma:index="19" nillable="true" ma:displayName="ID de document" ma:description="Lien permanent vers ce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0" nillable="true" ma:displayName="Conserver l’ID" ma:description="Conserver l’ID lors de l’ajout." ma:hidden="true" ma:internalName="_dlc_DocIdPersistId" ma:readOnly="true">
      <xsd:simpleType>
        <xsd:restriction base="dms:Boolean"/>
      </xsd:simpleType>
    </xsd:element>
    <xsd:element name="TaxCatchAll" ma:index="26" nillable="true" ma:displayName="Taxonomy Catch All Column" ma:hidden="true" ma:list="{50eb15e6-7c31-4b49-8a93-eef69ec349e0}" ma:internalName="TaxCatchAll" ma:showField="CatchAllData" ma:web="dc2e72fa-f2bf-4b7e-897e-98e66666bee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Keywordtopic xmlns="995c7fa0-c7ce-4135-b1bb-e7af7b680b45" xsi:nil="true"/>
    <lcf76f155ced4ddcb4097134ff3c332f xmlns="995c7fa0-c7ce-4135-b1bb-e7af7b680b45">
      <Terms xmlns="http://schemas.microsoft.com/office/infopath/2007/PartnerControls"/>
    </lcf76f155ced4ddcb4097134ff3c332f>
    <tag xmlns="995c7fa0-c7ce-4135-b1bb-e7af7b680b45" xsi:nil="true"/>
    <TaxCatchAll xmlns="dc2e72fa-f2bf-4b7e-897e-98e66666beee" xsi:nil="true"/>
    <_dlc_DocId xmlns="dc2e72fa-f2bf-4b7e-897e-98e66666beee">CMFREL-1750552771-5284</_dlc_DocId>
    <_dlc_DocIdUrl xmlns="dc2e72fa-f2bf-4b7e-897e-98e66666beee">
      <Url>https://telefilm.sharepoint.com/sites/TheRebrandGroup/_layouts/15/DocIdRedir.aspx?ID=CMFREL-1750552771-5284</Url>
      <Description>CMFREL-1750552771-5284</Description>
    </_dlc_DocIdUrl>
  </documentManagement>
</p:properties>
</file>

<file path=customXml/itemProps1.xml><?xml version="1.0" encoding="utf-8"?>
<ds:datastoreItem xmlns:ds="http://schemas.openxmlformats.org/officeDocument/2006/customXml" ds:itemID="{CE9DDD52-F129-4ECB-A927-3C7C2B3E4E07}">
  <ds:schemaRefs>
    <ds:schemaRef ds:uri="http://schemas.microsoft.com/sharepoint/v3/contenttype/forms"/>
  </ds:schemaRefs>
</ds:datastoreItem>
</file>

<file path=customXml/itemProps2.xml><?xml version="1.0" encoding="utf-8"?>
<ds:datastoreItem xmlns:ds="http://schemas.openxmlformats.org/officeDocument/2006/customXml" ds:itemID="{1D927403-A276-4FA9-AAB0-82E4FE3F6D20}">
  <ds:schemaRefs>
    <ds:schemaRef ds:uri="http://schemas.microsoft.com/sharepoint/events"/>
  </ds:schemaRefs>
</ds:datastoreItem>
</file>

<file path=customXml/itemProps3.xml><?xml version="1.0" encoding="utf-8"?>
<ds:datastoreItem xmlns:ds="http://schemas.openxmlformats.org/officeDocument/2006/customXml" ds:itemID="{0CFCD8B0-4D0B-4FF0-A5EC-C3A0B520BA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5c7fa0-c7ce-4135-b1bb-e7af7b680b45"/>
    <ds:schemaRef ds:uri="dc2e72fa-f2bf-4b7e-897e-98e66666bee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61899D6-61A6-4284-9B4B-3545D408AF70}">
  <ds:schemaRefs>
    <ds:schemaRef ds:uri="http://purl.org/dc/terms/"/>
    <ds:schemaRef ds:uri="995c7fa0-c7ce-4135-b1bb-e7af7b680b45"/>
    <ds:schemaRef ds:uri="http://www.w3.org/XML/1998/namespace"/>
    <ds:schemaRef ds:uri="http://purl.org/dc/elements/1.1/"/>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dc2e72fa-f2bf-4b7e-897e-98e66666beee"/>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Summary (locked)</vt:lpstr>
      <vt:lpstr>Detail</vt:lpstr>
      <vt:lpstr>Cash Flow</vt:lpstr>
      <vt:lpstr>Instructions</vt:lpstr>
      <vt:lpstr>Detail!Impression_des_titres</vt:lpstr>
      <vt:lpstr>Detail!Zone_d_impression</vt:lpstr>
      <vt:lpstr>'Summary (locked)'!Zone_d_impression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Deschênes, Michelle (MTL)</dc:creator>
  <cp:keywords/>
  <dc:description/>
  <cp:lastModifiedBy>Beliveau, Elaine (MTL)</cp:lastModifiedBy>
  <cp:revision/>
  <cp:lastPrinted>2023-04-06T19:49:34Z</cp:lastPrinted>
  <dcterms:created xsi:type="dcterms:W3CDTF">2004-11-22T17:14:34Z</dcterms:created>
  <dcterms:modified xsi:type="dcterms:W3CDTF">2025-04-22T15:43:54Z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0x0101003F0F0EE28623B24B9641CB1035C1DF0B</vt:lpwstr>
  </property>
  <property fmtid="{D5CDD505-2E9C-101B-9397-08002B2CF9AE}" pid="3" name="_dlc_DocIdItemGuid">
    <vt:lpwstr>422f5f24-01f6-4c3e-81e4-e6d585888932</vt:lpwstr>
  </property>
</Properties>
</file>