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b_Prototypage 25-26/Proto 25-26 FRANCO/"/>
    </mc:Choice>
  </mc:AlternateContent>
  <xr:revisionPtr revIDLastSave="24" documentId="8_{02DB4CAA-1CBA-4BC3-8B7A-D8661FC73AFD}" xr6:coauthVersionLast="47" xr6:coauthVersionMax="47" xr10:uidLastSave="{BF2E2E2E-90BD-4589-ACAF-C335C969A22F}"/>
  <bookViews>
    <workbookView xWindow="-120" yWindow="-120" windowWidth="29040" windowHeight="15840" tabRatio="684" activeTab="3" xr2:uid="{00000000-000D-0000-FFFF-FFFF00000000}"/>
  </bookViews>
  <sheets>
    <sheet name="Sommaire (protégé)" sheetId="2" r:id="rId1"/>
    <sheet name="Détail" sheetId="3" r:id="rId2"/>
    <sheet name="Mouv. trés." sheetId="4" r:id="rId3"/>
    <sheet name="Instructions" sheetId="5" r:id="rId4"/>
  </sheets>
  <definedNames>
    <definedName name="_xlnm.Print_Titles" localSheetId="1">Détail!$18:$19</definedName>
    <definedName name="_xlnm.Print_Area" localSheetId="1">Détail!$A$1:$V$200</definedName>
    <definedName name="_xlnm.Print_Area" localSheetId="0">'Sommaire (protégé)'!$A$1:$L$57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 i="4" l="1"/>
  <c r="V184" i="3" l="1"/>
  <c r="U184" i="3"/>
  <c r="S184" i="3"/>
  <c r="R184" i="3"/>
  <c r="Q184" i="3"/>
  <c r="K167" i="3" l="1"/>
  <c r="K166" i="3"/>
  <c r="K165" i="3"/>
  <c r="K164" i="3"/>
  <c r="K163" i="3"/>
  <c r="K162" i="3"/>
  <c r="K161" i="3"/>
  <c r="K160" i="3"/>
  <c r="K159" i="3"/>
  <c r="K158" i="3"/>
  <c r="K157" i="3"/>
  <c r="K156" i="3"/>
  <c r="K150" i="3"/>
  <c r="K149" i="3"/>
  <c r="K148" i="3"/>
  <c r="K147" i="3"/>
  <c r="K146" i="3"/>
  <c r="K145" i="3"/>
  <c r="K144" i="3"/>
  <c r="K143" i="3"/>
  <c r="K131" i="3"/>
  <c r="K130" i="3"/>
  <c r="K129" i="3"/>
  <c r="K128" i="3"/>
  <c r="K124" i="3"/>
  <c r="K123" i="3"/>
  <c r="K122" i="3"/>
  <c r="K121" i="3"/>
  <c r="K120" i="3"/>
  <c r="K119" i="3"/>
  <c r="K113" i="3"/>
  <c r="K112" i="3"/>
  <c r="K106" i="3"/>
  <c r="K105" i="3"/>
  <c r="K104" i="3"/>
  <c r="K98" i="3"/>
  <c r="K97" i="3"/>
  <c r="K96" i="3"/>
  <c r="K95" i="3"/>
  <c r="K94" i="3"/>
  <c r="K93" i="3"/>
  <c r="K92" i="3"/>
  <c r="K91" i="3"/>
  <c r="K85" i="3"/>
  <c r="K84" i="3"/>
  <c r="K83" i="3"/>
  <c r="K82" i="3"/>
  <c r="K81" i="3"/>
  <c r="K80" i="3"/>
  <c r="K74" i="3"/>
  <c r="K73" i="3"/>
  <c r="K72" i="3"/>
  <c r="K71" i="3"/>
  <c r="K70" i="3"/>
  <c r="K69" i="3"/>
  <c r="K68" i="3"/>
  <c r="K67" i="3"/>
  <c r="K66" i="3"/>
  <c r="K60" i="3"/>
  <c r="K59" i="3"/>
  <c r="K58" i="3"/>
  <c r="K57" i="3"/>
  <c r="K56" i="3"/>
  <c r="K55" i="3"/>
  <c r="K54" i="3"/>
  <c r="K53" i="3"/>
  <c r="N24" i="3"/>
  <c r="M24" i="3"/>
  <c r="K24" i="3"/>
  <c r="V22" i="3"/>
  <c r="U22" i="3"/>
  <c r="S22" i="3"/>
  <c r="R22" i="3"/>
  <c r="Q22" i="3"/>
  <c r="O22" i="3"/>
  <c r="K135" i="3" l="1"/>
  <c r="V191" i="3"/>
  <c r="V190" i="3"/>
  <c r="U191" i="3"/>
  <c r="U190" i="3"/>
  <c r="S191" i="3"/>
  <c r="R191" i="3"/>
  <c r="Q191" i="3"/>
  <c r="S190" i="3"/>
  <c r="R190" i="3"/>
  <c r="Q190" i="3"/>
  <c r="L167" i="3"/>
  <c r="L166" i="3"/>
  <c r="L165" i="3"/>
  <c r="L164" i="3"/>
  <c r="L163" i="3"/>
  <c r="L162" i="3"/>
  <c r="L161" i="3"/>
  <c r="L160" i="3"/>
  <c r="L159" i="3"/>
  <c r="L158" i="3"/>
  <c r="L157" i="3"/>
  <c r="L156" i="3"/>
  <c r="L150" i="3"/>
  <c r="L149" i="3"/>
  <c r="L148" i="3"/>
  <c r="L147" i="3"/>
  <c r="L146" i="3"/>
  <c r="L145" i="3"/>
  <c r="L144" i="3"/>
  <c r="L143" i="3"/>
  <c r="L131" i="3"/>
  <c r="L130" i="3"/>
  <c r="L129" i="3"/>
  <c r="L128" i="3"/>
  <c r="L124" i="3"/>
  <c r="L123" i="3"/>
  <c r="L122" i="3"/>
  <c r="L121" i="3"/>
  <c r="L120" i="3"/>
  <c r="L119" i="3"/>
  <c r="L113" i="3"/>
  <c r="L112" i="3"/>
  <c r="L106" i="3"/>
  <c r="L105" i="3"/>
  <c r="L104" i="3"/>
  <c r="L98" i="3"/>
  <c r="L97" i="3"/>
  <c r="L96" i="3"/>
  <c r="L95" i="3"/>
  <c r="L94" i="3"/>
  <c r="L93" i="3"/>
  <c r="L92" i="3"/>
  <c r="L91" i="3"/>
  <c r="L85" i="3"/>
  <c r="L84" i="3"/>
  <c r="L83" i="3"/>
  <c r="L82" i="3"/>
  <c r="L81" i="3"/>
  <c r="L80" i="3"/>
  <c r="L74" i="3"/>
  <c r="L73" i="3"/>
  <c r="L72" i="3"/>
  <c r="L71" i="3"/>
  <c r="L70" i="3"/>
  <c r="L69" i="3"/>
  <c r="L68" i="3"/>
  <c r="L67" i="3"/>
  <c r="L66" i="3"/>
  <c r="L60" i="3"/>
  <c r="L59" i="3"/>
  <c r="L58" i="3"/>
  <c r="L57" i="3"/>
  <c r="L56" i="3"/>
  <c r="L55" i="3"/>
  <c r="L54" i="3"/>
  <c r="L53" i="3"/>
  <c r="N189" i="3" l="1"/>
  <c r="M189" i="3"/>
  <c r="N176" i="3"/>
  <c r="M176" i="3"/>
  <c r="N155" i="3"/>
  <c r="M155" i="3"/>
  <c r="N142" i="3"/>
  <c r="M142" i="3"/>
  <c r="N118" i="3"/>
  <c r="M118" i="3"/>
  <c r="N111" i="3"/>
  <c r="M111" i="3"/>
  <c r="N103" i="3"/>
  <c r="M103" i="3"/>
  <c r="N90" i="3"/>
  <c r="M90" i="3"/>
  <c r="N79" i="3"/>
  <c r="M79" i="3"/>
  <c r="N65" i="3"/>
  <c r="M65" i="3"/>
  <c r="N51" i="3"/>
  <c r="M51" i="3"/>
  <c r="N39" i="3"/>
  <c r="M39" i="3"/>
  <c r="N28" i="3"/>
  <c r="M28" i="3"/>
  <c r="N20" i="3"/>
  <c r="M20" i="3"/>
  <c r="K11" i="2"/>
  <c r="K10" i="2"/>
  <c r="F202" i="3" l="1"/>
  <c r="D202" i="3"/>
  <c r="F200" i="3"/>
  <c r="D200" i="3"/>
  <c r="O42" i="3" l="1"/>
  <c r="L184" i="3" l="1"/>
  <c r="L183" i="3"/>
  <c r="L182" i="3"/>
  <c r="L180" i="3"/>
  <c r="L179" i="3"/>
  <c r="L177" i="3"/>
  <c r="L44" i="3"/>
  <c r="L43" i="3"/>
  <c r="L42" i="3"/>
  <c r="L41" i="3"/>
  <c r="L34" i="3"/>
  <c r="L33" i="3"/>
  <c r="L32" i="3"/>
  <c r="L31" i="3"/>
  <c r="L30" i="3"/>
  <c r="C5" i="4"/>
  <c r="C4" i="4"/>
  <c r="B8" i="2"/>
  <c r="B7" i="2"/>
  <c r="J11" i="2" l="1"/>
  <c r="J10" i="2"/>
  <c r="O191" i="3" l="1"/>
  <c r="O190" i="3"/>
  <c r="N185" i="3"/>
  <c r="M185" i="3"/>
  <c r="O184" i="3"/>
  <c r="O183" i="3"/>
  <c r="O182" i="3"/>
  <c r="O180" i="3"/>
  <c r="O179" i="3"/>
  <c r="O177" i="3"/>
  <c r="N168" i="3"/>
  <c r="M168" i="3"/>
  <c r="O167" i="3"/>
  <c r="O166" i="3"/>
  <c r="O165" i="3"/>
  <c r="O164" i="3"/>
  <c r="O163" i="3"/>
  <c r="O162" i="3"/>
  <c r="O161" i="3"/>
  <c r="O160" i="3"/>
  <c r="O159" i="3"/>
  <c r="O158" i="3"/>
  <c r="O157" i="3"/>
  <c r="O156" i="3"/>
  <c r="N151" i="3"/>
  <c r="M151" i="3"/>
  <c r="O150" i="3"/>
  <c r="O149" i="3"/>
  <c r="O148" i="3"/>
  <c r="O147" i="3"/>
  <c r="O146" i="3"/>
  <c r="O145" i="3"/>
  <c r="O144" i="3"/>
  <c r="O143" i="3"/>
  <c r="O131" i="3"/>
  <c r="O130" i="3"/>
  <c r="O129" i="3"/>
  <c r="O128" i="3"/>
  <c r="O124" i="3"/>
  <c r="O123" i="3"/>
  <c r="O122" i="3"/>
  <c r="O121" i="3"/>
  <c r="O120" i="3"/>
  <c r="O119" i="3"/>
  <c r="N114" i="3"/>
  <c r="M114" i="3"/>
  <c r="O113" i="3"/>
  <c r="O112" i="3"/>
  <c r="N107" i="3"/>
  <c r="M107" i="3"/>
  <c r="O106" i="3"/>
  <c r="O105" i="3"/>
  <c r="O104" i="3"/>
  <c r="N99" i="3"/>
  <c r="M99" i="3"/>
  <c r="O98" i="3"/>
  <c r="O97" i="3"/>
  <c r="O96" i="3"/>
  <c r="O95" i="3"/>
  <c r="O94" i="3"/>
  <c r="O93" i="3"/>
  <c r="O92" i="3"/>
  <c r="O91" i="3"/>
  <c r="N86" i="3"/>
  <c r="M86" i="3"/>
  <c r="O85" i="3"/>
  <c r="O84" i="3"/>
  <c r="O83" i="3"/>
  <c r="O82" i="3"/>
  <c r="O81" i="3"/>
  <c r="O80" i="3"/>
  <c r="N75" i="3"/>
  <c r="M75" i="3"/>
  <c r="O74" i="3"/>
  <c r="O73" i="3"/>
  <c r="O72" i="3"/>
  <c r="O71" i="3"/>
  <c r="O70" i="3"/>
  <c r="O69" i="3"/>
  <c r="O68" i="3"/>
  <c r="O67" i="3"/>
  <c r="O66" i="3"/>
  <c r="N61" i="3"/>
  <c r="M61" i="3"/>
  <c r="O60" i="3"/>
  <c r="O59" i="3"/>
  <c r="O58" i="3"/>
  <c r="O57" i="3"/>
  <c r="O56" i="3"/>
  <c r="O55" i="3"/>
  <c r="O54" i="3"/>
  <c r="O53" i="3"/>
  <c r="N45" i="3"/>
  <c r="M45" i="3"/>
  <c r="O44" i="3"/>
  <c r="O43" i="3"/>
  <c r="O41" i="3"/>
  <c r="N35" i="3"/>
  <c r="M35" i="3"/>
  <c r="O34" i="3"/>
  <c r="O33" i="3"/>
  <c r="O32" i="3"/>
  <c r="O31" i="3"/>
  <c r="O30" i="3"/>
  <c r="O23" i="3"/>
  <c r="O24" i="3" s="1"/>
  <c r="O114" i="3" l="1"/>
  <c r="O107" i="3"/>
  <c r="O132" i="3"/>
  <c r="O35" i="3"/>
  <c r="O151" i="3"/>
  <c r="O185" i="3"/>
  <c r="O99" i="3"/>
  <c r="O45" i="3"/>
  <c r="O61" i="3"/>
  <c r="O75" i="3"/>
  <c r="O168" i="3"/>
  <c r="O86" i="3"/>
  <c r="B43" i="2" l="1"/>
  <c r="D47" i="2"/>
  <c r="D45" i="2"/>
  <c r="C45" i="2"/>
  <c r="K37" i="2"/>
  <c r="K36" i="2"/>
  <c r="K32" i="2"/>
  <c r="K33" i="2" s="1"/>
  <c r="K27" i="2"/>
  <c r="K26" i="2"/>
  <c r="J36" i="2"/>
  <c r="J37" i="2"/>
  <c r="J32" i="2"/>
  <c r="J33" i="2" s="1"/>
  <c r="J27" i="2"/>
  <c r="J26" i="2"/>
  <c r="K20" i="2"/>
  <c r="K22" i="2"/>
  <c r="K21" i="2"/>
  <c r="K19" i="2"/>
  <c r="K18" i="2"/>
  <c r="K17" i="2"/>
  <c r="J22" i="2"/>
  <c r="J21" i="2"/>
  <c r="J20" i="2"/>
  <c r="J19" i="2"/>
  <c r="J17" i="2"/>
  <c r="J18" i="2"/>
  <c r="K14" i="2"/>
  <c r="K13" i="2"/>
  <c r="K12" i="2"/>
  <c r="J14" i="2"/>
  <c r="J13" i="2"/>
  <c r="J12" i="2"/>
  <c r="C47" i="2"/>
  <c r="N132" i="3"/>
  <c r="K23" i="2" s="1"/>
  <c r="M132" i="3"/>
  <c r="M193" i="3" s="1"/>
  <c r="J39" i="2" l="1"/>
  <c r="H45" i="2" s="1"/>
  <c r="K200" i="3"/>
  <c r="J23" i="2"/>
  <c r="J24" i="2" s="1"/>
  <c r="N193" i="3"/>
  <c r="J15" i="2"/>
  <c r="K28" i="2"/>
  <c r="K24" i="2"/>
  <c r="K15" i="2"/>
  <c r="J28" i="2"/>
  <c r="M170" i="3"/>
  <c r="J30" i="2" s="1"/>
  <c r="N170" i="3"/>
  <c r="K30" i="2" s="1"/>
  <c r="K39" i="2" l="1"/>
  <c r="H47" i="2" s="1"/>
  <c r="K202" i="3"/>
  <c r="V177" i="3"/>
  <c r="U177" i="3"/>
  <c r="S177" i="3"/>
  <c r="R177" i="3"/>
  <c r="Q177" i="3"/>
  <c r="H41" i="2" l="1"/>
  <c r="H37" i="2"/>
  <c r="B41" i="2"/>
  <c r="B37" i="2"/>
  <c r="K185" i="3" l="1"/>
  <c r="B32" i="2" l="1"/>
  <c r="P11" i="4" l="1"/>
  <c r="C37" i="4"/>
  <c r="C36" i="4"/>
  <c r="O53" i="4"/>
  <c r="N53" i="4"/>
  <c r="M53" i="4"/>
  <c r="L53" i="4"/>
  <c r="K53" i="4"/>
  <c r="J53" i="4"/>
  <c r="I53" i="4"/>
  <c r="H53" i="4"/>
  <c r="G53" i="4"/>
  <c r="F53" i="4"/>
  <c r="E53" i="4"/>
  <c r="D53" i="4"/>
  <c r="C53" i="4"/>
  <c r="P51" i="4"/>
  <c r="P50" i="4"/>
  <c r="P49" i="4"/>
  <c r="P48" i="4"/>
  <c r="P47" i="4"/>
  <c r="P46" i="4"/>
  <c r="P45" i="4"/>
  <c r="P44" i="4"/>
  <c r="P43" i="4"/>
  <c r="P36" i="4"/>
  <c r="O33" i="4"/>
  <c r="N33" i="4"/>
  <c r="M33" i="4"/>
  <c r="L33" i="4"/>
  <c r="K33" i="4"/>
  <c r="J33" i="4"/>
  <c r="I33" i="4"/>
  <c r="H33" i="4"/>
  <c r="G33" i="4"/>
  <c r="F33" i="4"/>
  <c r="E33" i="4"/>
  <c r="D33" i="4"/>
  <c r="P32" i="4"/>
  <c r="P33" i="4" s="1"/>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L39" i="4" l="1"/>
  <c r="L55" i="4" s="1"/>
  <c r="P53" i="4"/>
  <c r="D39" i="4"/>
  <c r="D55" i="4" s="1"/>
  <c r="D57" i="4" s="1"/>
  <c r="H39" i="4"/>
  <c r="H55" i="4" s="1"/>
  <c r="P14" i="4"/>
  <c r="F39" i="4"/>
  <c r="F55" i="4" s="1"/>
  <c r="J39" i="4"/>
  <c r="J55" i="4" s="1"/>
  <c r="G39" i="4"/>
  <c r="G55" i="4" s="1"/>
  <c r="K39" i="4"/>
  <c r="K55" i="4" s="1"/>
  <c r="O39" i="4"/>
  <c r="O55" i="4" s="1"/>
  <c r="P29" i="4"/>
  <c r="E39" i="4"/>
  <c r="E55" i="4" s="1"/>
  <c r="I39" i="4"/>
  <c r="I55" i="4" s="1"/>
  <c r="M39" i="4"/>
  <c r="M55" i="4" s="1"/>
  <c r="N39" i="4"/>
  <c r="N55" i="4" s="1"/>
  <c r="P24" i="4"/>
  <c r="P39" i="4" l="1"/>
  <c r="E57" i="4"/>
  <c r="F57" i="4" s="1"/>
  <c r="G57" i="4" s="1"/>
  <c r="H57" i="4" s="1"/>
  <c r="I57" i="4" s="1"/>
  <c r="J57" i="4" s="1"/>
  <c r="K57" i="4" s="1"/>
  <c r="L57" i="4" s="1"/>
  <c r="Q80" i="3"/>
  <c r="R80" i="3"/>
  <c r="S80" i="3"/>
  <c r="V80" i="3"/>
  <c r="M57" i="4" l="1"/>
  <c r="N57" i="4" s="1"/>
  <c r="O57" i="4" s="1"/>
  <c r="U80" i="3"/>
  <c r="Q59" i="3"/>
  <c r="R59" i="3"/>
  <c r="S59" i="3"/>
  <c r="V59" i="3"/>
  <c r="U59" i="3" l="1"/>
  <c r="H36" i="2"/>
  <c r="G37" i="2"/>
  <c r="F37" i="2"/>
  <c r="G36" i="2"/>
  <c r="F36" i="2"/>
  <c r="E37" i="2"/>
  <c r="D37" i="2"/>
  <c r="E36" i="2"/>
  <c r="D36" i="2"/>
  <c r="C36" i="2"/>
  <c r="B36" i="2" l="1"/>
  <c r="B27" i="2"/>
  <c r="B26" i="2"/>
  <c r="B23" i="2"/>
  <c r="B22" i="2"/>
  <c r="B21" i="2"/>
  <c r="B20" i="2"/>
  <c r="B19" i="2"/>
  <c r="B18" i="2"/>
  <c r="B17" i="2"/>
  <c r="B14" i="2"/>
  <c r="B13" i="2"/>
  <c r="B12" i="2"/>
  <c r="V129" i="3" l="1"/>
  <c r="S129" i="3"/>
  <c r="R129" i="3"/>
  <c r="Q129" i="3"/>
  <c r="U129" i="3"/>
  <c r="V128" i="3"/>
  <c r="S128" i="3"/>
  <c r="R128" i="3"/>
  <c r="Q128" i="3"/>
  <c r="V130" i="3"/>
  <c r="S130" i="3"/>
  <c r="R130" i="3"/>
  <c r="Q130" i="3"/>
  <c r="A88" i="3"/>
  <c r="A77" i="3"/>
  <c r="S183" i="3"/>
  <c r="S182" i="3"/>
  <c r="S180" i="3"/>
  <c r="S179" i="3"/>
  <c r="S167" i="3"/>
  <c r="S166" i="3"/>
  <c r="S165" i="3"/>
  <c r="S164" i="3"/>
  <c r="S163" i="3"/>
  <c r="S162" i="3"/>
  <c r="S161" i="3"/>
  <c r="S160" i="3"/>
  <c r="S159" i="3"/>
  <c r="S158" i="3"/>
  <c r="S157" i="3"/>
  <c r="S150" i="3"/>
  <c r="S149" i="3"/>
  <c r="S148" i="3"/>
  <c r="S147" i="3"/>
  <c r="S146" i="3"/>
  <c r="S145" i="3"/>
  <c r="S144" i="3"/>
  <c r="S143" i="3"/>
  <c r="S131" i="3"/>
  <c r="S124" i="3"/>
  <c r="S123" i="3"/>
  <c r="S122" i="3"/>
  <c r="S121" i="3"/>
  <c r="S120" i="3"/>
  <c r="S119" i="3"/>
  <c r="S113" i="3"/>
  <c r="S112" i="3"/>
  <c r="S106" i="3"/>
  <c r="S105" i="3"/>
  <c r="S104" i="3"/>
  <c r="S98" i="3"/>
  <c r="S97" i="3"/>
  <c r="S96" i="3"/>
  <c r="S95" i="3"/>
  <c r="S94" i="3"/>
  <c r="S93" i="3"/>
  <c r="S92" i="3"/>
  <c r="S91" i="3"/>
  <c r="S85" i="3"/>
  <c r="S84" i="3"/>
  <c r="S83" i="3"/>
  <c r="S82" i="3"/>
  <c r="S81" i="3"/>
  <c r="S74" i="3"/>
  <c r="S73" i="3"/>
  <c r="S72" i="3"/>
  <c r="S71" i="3"/>
  <c r="S70" i="3"/>
  <c r="S69" i="3"/>
  <c r="S68" i="3"/>
  <c r="S67" i="3"/>
  <c r="S66" i="3"/>
  <c r="S60" i="3"/>
  <c r="S58" i="3"/>
  <c r="S57" i="3"/>
  <c r="S56" i="3"/>
  <c r="S55" i="3"/>
  <c r="S54" i="3"/>
  <c r="S53" i="3"/>
  <c r="S44" i="3"/>
  <c r="S43" i="3"/>
  <c r="S42" i="3"/>
  <c r="S41" i="3"/>
  <c r="S34" i="3"/>
  <c r="S33" i="3"/>
  <c r="S32" i="3"/>
  <c r="S31" i="3"/>
  <c r="S30" i="3"/>
  <c r="S23" i="3"/>
  <c r="S24" i="3" s="1"/>
  <c r="R183" i="3"/>
  <c r="R182" i="3"/>
  <c r="R180" i="3"/>
  <c r="R179" i="3"/>
  <c r="R167" i="3"/>
  <c r="R166" i="3"/>
  <c r="R165" i="3"/>
  <c r="R164" i="3"/>
  <c r="R163" i="3"/>
  <c r="R162" i="3"/>
  <c r="R161" i="3"/>
  <c r="R160" i="3"/>
  <c r="R159" i="3"/>
  <c r="R158" i="3"/>
  <c r="R157" i="3"/>
  <c r="R156" i="3"/>
  <c r="R150" i="3"/>
  <c r="R149" i="3"/>
  <c r="R148" i="3"/>
  <c r="R147" i="3"/>
  <c r="R146" i="3"/>
  <c r="R145" i="3"/>
  <c r="R144" i="3"/>
  <c r="R131" i="3"/>
  <c r="R124" i="3"/>
  <c r="R123" i="3"/>
  <c r="R122" i="3"/>
  <c r="R121" i="3"/>
  <c r="R120" i="3"/>
  <c r="R119" i="3"/>
  <c r="R113" i="3"/>
  <c r="R112" i="3"/>
  <c r="R106" i="3"/>
  <c r="R105" i="3"/>
  <c r="R104" i="3"/>
  <c r="R98" i="3"/>
  <c r="R97" i="3"/>
  <c r="R96" i="3"/>
  <c r="R95" i="3"/>
  <c r="R94" i="3"/>
  <c r="R93" i="3"/>
  <c r="R92" i="3"/>
  <c r="R91" i="3"/>
  <c r="R85" i="3"/>
  <c r="R84" i="3"/>
  <c r="R83" i="3"/>
  <c r="R82" i="3"/>
  <c r="R81" i="3"/>
  <c r="R74" i="3"/>
  <c r="R73" i="3"/>
  <c r="R72" i="3"/>
  <c r="R71" i="3"/>
  <c r="R70" i="3"/>
  <c r="R69" i="3"/>
  <c r="R68" i="3"/>
  <c r="R67" i="3"/>
  <c r="R66" i="3"/>
  <c r="R60" i="3"/>
  <c r="R58" i="3"/>
  <c r="R57" i="3"/>
  <c r="R56" i="3"/>
  <c r="R55" i="3"/>
  <c r="R54" i="3"/>
  <c r="R53" i="3"/>
  <c r="R44" i="3"/>
  <c r="R43" i="3"/>
  <c r="R42" i="3"/>
  <c r="R41" i="3"/>
  <c r="R34" i="3"/>
  <c r="R33" i="3"/>
  <c r="R32" i="3"/>
  <c r="R31" i="3"/>
  <c r="R30" i="3"/>
  <c r="R23" i="3"/>
  <c r="R24" i="3" s="1"/>
  <c r="Q183" i="3"/>
  <c r="Q182" i="3"/>
  <c r="Q180" i="3"/>
  <c r="Q179" i="3"/>
  <c r="Q167" i="3"/>
  <c r="Q166" i="3"/>
  <c r="Q165" i="3"/>
  <c r="Q164" i="3"/>
  <c r="Q163" i="3"/>
  <c r="Q162" i="3"/>
  <c r="Q161" i="3"/>
  <c r="Q159" i="3"/>
  <c r="Q158" i="3"/>
  <c r="Q156" i="3"/>
  <c r="Q150" i="3"/>
  <c r="Q149" i="3"/>
  <c r="Q148" i="3"/>
  <c r="Q147" i="3"/>
  <c r="Q146" i="3"/>
  <c r="Q144" i="3"/>
  <c r="Q143" i="3"/>
  <c r="Q131" i="3"/>
  <c r="Q124" i="3"/>
  <c r="Q123" i="3"/>
  <c r="Q122" i="3"/>
  <c r="Q121" i="3"/>
  <c r="Q120" i="3"/>
  <c r="Q119" i="3"/>
  <c r="Q113" i="3"/>
  <c r="Q112" i="3"/>
  <c r="Q106" i="3"/>
  <c r="Q105" i="3"/>
  <c r="Q104" i="3"/>
  <c r="Q98" i="3"/>
  <c r="Q97" i="3"/>
  <c r="Q96" i="3"/>
  <c r="Q95" i="3"/>
  <c r="Q94" i="3"/>
  <c r="Q93" i="3"/>
  <c r="Q92" i="3"/>
  <c r="Q91" i="3"/>
  <c r="Q85" i="3"/>
  <c r="Q84" i="3"/>
  <c r="Q83" i="3"/>
  <c r="Q82" i="3"/>
  <c r="Q81" i="3"/>
  <c r="Q74" i="3"/>
  <c r="Q73" i="3"/>
  <c r="Q72" i="3"/>
  <c r="Q71" i="3"/>
  <c r="Q70" i="3"/>
  <c r="Q69" i="3"/>
  <c r="Q68" i="3"/>
  <c r="Q67" i="3"/>
  <c r="Q66" i="3"/>
  <c r="Q60" i="3"/>
  <c r="Q58" i="3"/>
  <c r="Q57" i="3"/>
  <c r="Q56" i="3"/>
  <c r="Q55" i="3"/>
  <c r="Q54" i="3"/>
  <c r="Q44" i="3"/>
  <c r="Q43" i="3"/>
  <c r="Q42" i="3"/>
  <c r="Q41" i="3"/>
  <c r="Q34" i="3"/>
  <c r="Q33" i="3"/>
  <c r="Q32" i="3"/>
  <c r="Q31" i="3"/>
  <c r="Q30" i="3"/>
  <c r="Q23" i="3"/>
  <c r="Q24" i="3" s="1"/>
  <c r="V183" i="3"/>
  <c r="V182" i="3"/>
  <c r="V180" i="3"/>
  <c r="V179" i="3"/>
  <c r="V167" i="3"/>
  <c r="V166" i="3"/>
  <c r="V165" i="3"/>
  <c r="V164" i="3"/>
  <c r="V163" i="3"/>
  <c r="V162" i="3"/>
  <c r="V161" i="3"/>
  <c r="V160" i="3"/>
  <c r="V159" i="3"/>
  <c r="V158" i="3"/>
  <c r="V157" i="3"/>
  <c r="V156" i="3"/>
  <c r="V150" i="3"/>
  <c r="V149" i="3"/>
  <c r="V148" i="3"/>
  <c r="V147" i="3"/>
  <c r="V146" i="3"/>
  <c r="V145" i="3"/>
  <c r="V144" i="3"/>
  <c r="V143" i="3"/>
  <c r="V131" i="3"/>
  <c r="V124" i="3"/>
  <c r="V123" i="3"/>
  <c r="V122" i="3"/>
  <c r="V120" i="3"/>
  <c r="V119" i="3"/>
  <c r="V113" i="3"/>
  <c r="V112" i="3"/>
  <c r="V106" i="3"/>
  <c r="V105" i="3"/>
  <c r="V104" i="3"/>
  <c r="V98" i="3"/>
  <c r="V97" i="3"/>
  <c r="V96" i="3"/>
  <c r="V95" i="3"/>
  <c r="V94" i="3"/>
  <c r="V93" i="3"/>
  <c r="V92" i="3"/>
  <c r="V91" i="3"/>
  <c r="V85" i="3"/>
  <c r="V84" i="3"/>
  <c r="V83" i="3"/>
  <c r="V82" i="3"/>
  <c r="V81" i="3"/>
  <c r="V74" i="3"/>
  <c r="V73" i="3"/>
  <c r="V72" i="3"/>
  <c r="V71" i="3"/>
  <c r="V70" i="3"/>
  <c r="V69" i="3"/>
  <c r="V68" i="3"/>
  <c r="V67" i="3"/>
  <c r="V66" i="3"/>
  <c r="V60" i="3"/>
  <c r="V58" i="3"/>
  <c r="V57" i="3"/>
  <c r="V56" i="3"/>
  <c r="V55" i="3"/>
  <c r="V54" i="3"/>
  <c r="V53" i="3"/>
  <c r="V44" i="3"/>
  <c r="V43" i="3"/>
  <c r="V42" i="3"/>
  <c r="V41" i="3"/>
  <c r="V34" i="3"/>
  <c r="V33" i="3"/>
  <c r="V32" i="3"/>
  <c r="V31" i="3"/>
  <c r="V30" i="3"/>
  <c r="V23" i="3"/>
  <c r="V24" i="3" s="1"/>
  <c r="U183" i="3"/>
  <c r="U182" i="3"/>
  <c r="U180" i="3"/>
  <c r="U179" i="3"/>
  <c r="U44" i="3"/>
  <c r="U43" i="3"/>
  <c r="U42" i="3"/>
  <c r="U41" i="3"/>
  <c r="U34" i="3"/>
  <c r="U33" i="3"/>
  <c r="U32" i="3"/>
  <c r="U31" i="3"/>
  <c r="U30" i="3"/>
  <c r="U23" i="3"/>
  <c r="U24" i="3" s="1"/>
  <c r="K35" i="3"/>
  <c r="K45" i="3"/>
  <c r="U57" i="3"/>
  <c r="U58" i="3"/>
  <c r="U60" i="3"/>
  <c r="U67" i="3"/>
  <c r="U68" i="3"/>
  <c r="U72" i="3"/>
  <c r="U73" i="3"/>
  <c r="U74" i="3"/>
  <c r="U83" i="3"/>
  <c r="U92" i="3"/>
  <c r="U105" i="3"/>
  <c r="U106" i="3"/>
  <c r="U123" i="3"/>
  <c r="U131" i="3"/>
  <c r="Q145" i="3"/>
  <c r="Q157" i="3"/>
  <c r="Q160" i="3"/>
  <c r="V121" i="3"/>
  <c r="U96" i="3"/>
  <c r="C12" i="2" l="1"/>
  <c r="U167" i="3"/>
  <c r="U166" i="3"/>
  <c r="U158" i="3"/>
  <c r="U145" i="3"/>
  <c r="U159" i="3"/>
  <c r="U146" i="3"/>
  <c r="U157" i="3"/>
  <c r="U144" i="3"/>
  <c r="U164" i="3"/>
  <c r="U156" i="3"/>
  <c r="U143" i="3"/>
  <c r="U165" i="3"/>
  <c r="U163" i="3"/>
  <c r="U150" i="3"/>
  <c r="U162" i="3"/>
  <c r="U149" i="3"/>
  <c r="U148" i="3"/>
  <c r="U161" i="3"/>
  <c r="U160" i="3"/>
  <c r="U147" i="3"/>
  <c r="R185" i="3"/>
  <c r="D32" i="2" s="1"/>
  <c r="D33" i="2" s="1"/>
  <c r="U185" i="3"/>
  <c r="F32" i="2" s="1"/>
  <c r="F33" i="2" s="1"/>
  <c r="Q185" i="3"/>
  <c r="V185" i="3"/>
  <c r="G32" i="2" s="1"/>
  <c r="G33" i="2" s="1"/>
  <c r="S185" i="3"/>
  <c r="E32" i="2" s="1"/>
  <c r="E33" i="2" s="1"/>
  <c r="V75" i="3"/>
  <c r="G18" i="2" s="1"/>
  <c r="R143" i="3"/>
  <c r="R151" i="3" s="1"/>
  <c r="D26" i="2" s="1"/>
  <c r="C11" i="4"/>
  <c r="Q86" i="3"/>
  <c r="C19" i="2" s="1"/>
  <c r="H32" i="2"/>
  <c r="H33" i="2" s="1"/>
  <c r="C32" i="4"/>
  <c r="C33" i="4" s="1"/>
  <c r="H14" i="2"/>
  <c r="C13" i="4"/>
  <c r="Q75" i="3"/>
  <c r="C18" i="2" s="1"/>
  <c r="R86" i="3"/>
  <c r="D19" i="2" s="1"/>
  <c r="H13" i="2"/>
  <c r="C12" i="4"/>
  <c r="S75" i="3"/>
  <c r="E18" i="2" s="1"/>
  <c r="V86" i="3"/>
  <c r="G19" i="2" s="1"/>
  <c r="R75" i="3"/>
  <c r="D18" i="2" s="1"/>
  <c r="S86" i="3"/>
  <c r="E19" i="2" s="1"/>
  <c r="S156" i="3"/>
  <c r="S168" i="3" s="1"/>
  <c r="E27" i="2" s="1"/>
  <c r="U85" i="3"/>
  <c r="U97" i="3"/>
  <c r="Q107" i="3"/>
  <c r="C21" i="2" s="1"/>
  <c r="U54" i="3"/>
  <c r="U56" i="3"/>
  <c r="U69" i="3"/>
  <c r="U130" i="3"/>
  <c r="U121" i="3"/>
  <c r="U82" i="3"/>
  <c r="R114" i="3"/>
  <c r="D22" i="2" s="1"/>
  <c r="U98" i="3"/>
  <c r="V61" i="3"/>
  <c r="G17" i="2" s="1"/>
  <c r="Q35" i="3"/>
  <c r="C13" i="2" s="1"/>
  <c r="Q99" i="3"/>
  <c r="C20" i="2" s="1"/>
  <c r="Q114" i="3"/>
  <c r="C22" i="2" s="1"/>
  <c r="Q132" i="3"/>
  <c r="C23" i="2" s="1"/>
  <c r="Q151" i="3"/>
  <c r="C26" i="2" s="1"/>
  <c r="Q168" i="3"/>
  <c r="C27" i="2" s="1"/>
  <c r="U55" i="3"/>
  <c r="Q53" i="3"/>
  <c r="Q61" i="3" s="1"/>
  <c r="C17" i="2" s="1"/>
  <c r="U94" i="3"/>
  <c r="U120" i="3"/>
  <c r="S61" i="3"/>
  <c r="E17" i="2" s="1"/>
  <c r="S107" i="3"/>
  <c r="E21" i="2" s="1"/>
  <c r="S114" i="3"/>
  <c r="E22" i="2" s="1"/>
  <c r="U112" i="3"/>
  <c r="U71" i="3"/>
  <c r="U70" i="3"/>
  <c r="U84" i="3"/>
  <c r="R35" i="3"/>
  <c r="D13" i="2" s="1"/>
  <c r="R107" i="3"/>
  <c r="D21" i="2" s="1"/>
  <c r="R132" i="3"/>
  <c r="D23" i="2" s="1"/>
  <c r="R168" i="3"/>
  <c r="D27" i="2" s="1"/>
  <c r="V99" i="3"/>
  <c r="G20" i="2" s="1"/>
  <c r="V107" i="3"/>
  <c r="G21" i="2" s="1"/>
  <c r="V114" i="3"/>
  <c r="G22" i="2" s="1"/>
  <c r="V151" i="3"/>
  <c r="G26" i="2" s="1"/>
  <c r="V168" i="3"/>
  <c r="G27" i="2" s="1"/>
  <c r="S35" i="3"/>
  <c r="E13" i="2" s="1"/>
  <c r="S99" i="3"/>
  <c r="E20" i="2" s="1"/>
  <c r="S132" i="3"/>
  <c r="E23" i="2" s="1"/>
  <c r="S151" i="3"/>
  <c r="E26" i="2" s="1"/>
  <c r="U128" i="3"/>
  <c r="U95" i="3"/>
  <c r="V132" i="3"/>
  <c r="G23" i="2" s="1"/>
  <c r="U122" i="3"/>
  <c r="U113" i="3"/>
  <c r="K168" i="3"/>
  <c r="U93" i="3"/>
  <c r="K151" i="3"/>
  <c r="U66" i="3"/>
  <c r="U104" i="3"/>
  <c r="U91" i="3"/>
  <c r="R45" i="3"/>
  <c r="D14" i="2" s="1"/>
  <c r="R99" i="3"/>
  <c r="D20" i="2" s="1"/>
  <c r="U35" i="3"/>
  <c r="F13" i="2" s="1"/>
  <c r="V35" i="3"/>
  <c r="G13" i="2" s="1"/>
  <c r="Q45" i="3"/>
  <c r="C14" i="2" s="1"/>
  <c r="U124" i="3"/>
  <c r="U45" i="3"/>
  <c r="F14" i="2" s="1"/>
  <c r="V45" i="3"/>
  <c r="G14" i="2" s="1"/>
  <c r="S45" i="3"/>
  <c r="E14" i="2" s="1"/>
  <c r="H12" i="2"/>
  <c r="C28" i="4" l="1"/>
  <c r="C27" i="4"/>
  <c r="E12" i="2"/>
  <c r="E15" i="2" s="1"/>
  <c r="S193" i="3"/>
  <c r="F12" i="2"/>
  <c r="F15" i="2" s="1"/>
  <c r="D12" i="2"/>
  <c r="D15" i="2" s="1"/>
  <c r="G12" i="2"/>
  <c r="G15" i="2" s="1"/>
  <c r="V193" i="3"/>
  <c r="U168" i="3"/>
  <c r="F27" i="2" s="1"/>
  <c r="U151" i="3"/>
  <c r="F26" i="2" s="1"/>
  <c r="H27" i="2"/>
  <c r="U75" i="3"/>
  <c r="F18" i="2" s="1"/>
  <c r="H26" i="2"/>
  <c r="C14" i="4"/>
  <c r="U81" i="3"/>
  <c r="U86" i="3" s="1"/>
  <c r="F19" i="2" s="1"/>
  <c r="K86" i="3"/>
  <c r="K75" i="3"/>
  <c r="H15" i="2"/>
  <c r="U53" i="3"/>
  <c r="K61" i="3"/>
  <c r="U114" i="3"/>
  <c r="F22" i="2" s="1"/>
  <c r="C28" i="2"/>
  <c r="D28" i="2"/>
  <c r="Q170" i="3"/>
  <c r="C15" i="2"/>
  <c r="K99" i="3"/>
  <c r="C24" i="2"/>
  <c r="E24" i="2"/>
  <c r="U99" i="3"/>
  <c r="F20" i="2" s="1"/>
  <c r="K114" i="3"/>
  <c r="E28" i="2"/>
  <c r="G28" i="2"/>
  <c r="U107" i="3"/>
  <c r="F21" i="2" s="1"/>
  <c r="G24" i="2"/>
  <c r="K107" i="3"/>
  <c r="S170" i="3"/>
  <c r="V170" i="3"/>
  <c r="U119" i="3"/>
  <c r="U132" i="3" s="1"/>
  <c r="F23" i="2" s="1"/>
  <c r="K132" i="3"/>
  <c r="K193" i="3" l="1"/>
  <c r="K197" i="3" s="1"/>
  <c r="K204" i="3" s="1"/>
  <c r="C29" i="4"/>
  <c r="F28" i="2"/>
  <c r="C23" i="4"/>
  <c r="H28" i="2"/>
  <c r="C18" i="4"/>
  <c r="C19" i="4"/>
  <c r="C21" i="4"/>
  <c r="G39" i="2"/>
  <c r="E39" i="2"/>
  <c r="U61" i="3"/>
  <c r="R61" i="3"/>
  <c r="R193" i="3" s="1"/>
  <c r="H18" i="2"/>
  <c r="C17" i="4"/>
  <c r="H19" i="2"/>
  <c r="H22" i="2"/>
  <c r="C22" i="4"/>
  <c r="H17" i="2"/>
  <c r="H20" i="2"/>
  <c r="C20" i="4"/>
  <c r="C30" i="2"/>
  <c r="G30" i="2"/>
  <c r="E30" i="2"/>
  <c r="H21" i="2"/>
  <c r="H23" i="2"/>
  <c r="K170" i="3"/>
  <c r="K134" i="3" s="1"/>
  <c r="K136" i="3" s="1"/>
  <c r="L23" i="3" l="1"/>
  <c r="L190" i="3"/>
  <c r="L191" i="3"/>
  <c r="L22" i="3"/>
  <c r="O193" i="3"/>
  <c r="F17" i="2"/>
  <c r="F24" i="2" s="1"/>
  <c r="F30" i="2" s="1"/>
  <c r="U193" i="3"/>
  <c r="V194" i="3" s="1"/>
  <c r="O170" i="3"/>
  <c r="D17" i="2"/>
  <c r="D24" i="2" s="1"/>
  <c r="D39" i="2" s="1"/>
  <c r="R170" i="3"/>
  <c r="U170" i="3"/>
  <c r="C24" i="4"/>
  <c r="C39" i="4" s="1"/>
  <c r="H24" i="2"/>
  <c r="H39" i="2" s="1"/>
  <c r="H43" i="2" s="1"/>
  <c r="H49" i="2" s="1"/>
  <c r="C37" i="2" l="1"/>
  <c r="Q193" i="3"/>
  <c r="C54" i="2"/>
  <c r="F39" i="2"/>
  <c r="C52" i="2" s="1"/>
  <c r="D30" i="2"/>
  <c r="H30" i="2"/>
  <c r="C53" i="2" s="1"/>
  <c r="S194" i="3" l="1"/>
  <c r="R194" i="3"/>
  <c r="C32" i="2"/>
  <c r="C33" i="2" s="1"/>
  <c r="C39" i="2" s="1"/>
  <c r="C5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3" authorId="0" shapeId="0" xr:uid="{00000000-0006-0000-0200-000001000000}">
      <text>
        <r>
          <rPr>
            <sz val="9"/>
            <color indexed="81"/>
            <rFont val="Tahoma"/>
            <family val="2"/>
          </rPr>
          <t>L’échéancier des versements du FMC à prendre en compte est : 80 % à l’exécution de l’entente entre le requérant et le FMC et 20 % à la réception et à l'approbation des livrables et de la documentation de clôture. Notez toutefois qu’à sa seule discrétion, le FMC peut fixer des pourcentages différents au cas par cas.</t>
        </r>
      </text>
    </comment>
  </commentList>
</comments>
</file>

<file path=xl/sharedStrings.xml><?xml version="1.0" encoding="utf-8"?>
<sst xmlns="http://schemas.openxmlformats.org/spreadsheetml/2006/main" count="797" uniqueCount="368">
  <si>
    <t>Sommaire</t>
  </si>
  <si>
    <t>TITRE DU PROJET :</t>
  </si>
  <si>
    <t>SOCIÉTÉ REQUÉRANTE :</t>
  </si>
  <si>
    <t>COPRODUCTION</t>
  </si>
  <si>
    <t>INTERNATIONALE</t>
  </si>
  <si>
    <t>POSTE</t>
  </si>
  <si>
    <t>CATÉGORIE</t>
  </si>
  <si>
    <t>RÉPARTITION DES COÛTS</t>
  </si>
  <si>
    <t>ORIGINE DES COÛTS</t>
  </si>
  <si>
    <t>TOTAL</t>
  </si>
  <si>
    <t>Interne</t>
  </si>
  <si>
    <t>Apparenté</t>
  </si>
  <si>
    <t>Externe</t>
  </si>
  <si>
    <t>Canadien</t>
  </si>
  <si>
    <t>Non-Canadien</t>
  </si>
  <si>
    <t>01</t>
  </si>
  <si>
    <t>02</t>
  </si>
  <si>
    <t>03</t>
  </si>
  <si>
    <t>TOTAL A - PRODUCTRICE / PRODUCTEUR</t>
  </si>
  <si>
    <t>04</t>
  </si>
  <si>
    <t>05</t>
  </si>
  <si>
    <t>06</t>
  </si>
  <si>
    <t>07</t>
  </si>
  <si>
    <t>08</t>
  </si>
  <si>
    <t>09</t>
  </si>
  <si>
    <t>10</t>
  </si>
  <si>
    <t>TOTAL B - POSTES DE L'ÉQUIPE</t>
  </si>
  <si>
    <t>11</t>
  </si>
  <si>
    <t>12</t>
  </si>
  <si>
    <t>TOTAL C - MATÉRIEL ET FOURNITURES</t>
  </si>
  <si>
    <t>SOUS-TOTAL B + C</t>
  </si>
  <si>
    <t>15</t>
  </si>
  <si>
    <t>TOTAL  E  -  ADMINISTRATION</t>
  </si>
  <si>
    <t>AUTRES POSTES BUDGÉTAIRES</t>
  </si>
  <si>
    <t>F</t>
  </si>
  <si>
    <t>G</t>
  </si>
  <si>
    <t>TOTAL (COÛTS DE PROTOTYPAGE)</t>
  </si>
  <si>
    <t>H</t>
  </si>
  <si>
    <t>COPRODUCTEUR 1 :</t>
  </si>
  <si>
    <t>COPRODUCTEUR 2 :</t>
  </si>
  <si>
    <t>GRAND TOTAL :</t>
  </si>
  <si>
    <t>DATE DU DEVIS :</t>
  </si>
  <si>
    <t>DEVIS PRÉPARÉ PAR :</t>
  </si>
  <si>
    <t>SIGNATURE :</t>
  </si>
  <si>
    <t>Détail</t>
  </si>
  <si>
    <t>COPRODUCTION INTERNATIONALE</t>
  </si>
  <si>
    <t>Coproducteur #1</t>
  </si>
  <si>
    <t>Pays #1</t>
  </si>
  <si>
    <t>Compagnie #1</t>
  </si>
  <si>
    <t>-</t>
  </si>
  <si>
    <t>Coproducteur #2</t>
  </si>
  <si>
    <t>Pays #2</t>
  </si>
  <si>
    <t>Compagnie #2</t>
  </si>
  <si>
    <t>Taux de change #2</t>
  </si>
  <si>
    <t>SECTION A - PRODUCTRICE / PRODUCTEUR</t>
  </si>
  <si>
    <t>PRODUCTRICE / PRODUCTEUR</t>
  </si>
  <si>
    <t xml:space="preserve"> NOM et DÉTAILS / DESCRIPTION</t>
  </si>
  <si>
    <t xml:space="preserve">Répartition </t>
  </si>
  <si>
    <t>Origine</t>
  </si>
  <si>
    <t>Répartition des coûts - Canada seulement</t>
  </si>
  <si>
    <t>Origine des coûts - Canada seulement</t>
  </si>
  <si>
    <t>(rôles spécifiques et responsabilités)</t>
  </si>
  <si>
    <t>des coûts</t>
  </si>
  <si>
    <t xml:space="preserve">Total </t>
  </si>
  <si>
    <t>01.05</t>
  </si>
  <si>
    <t>TOTAL PRODUCTRICE / PRODUCTEUR</t>
  </si>
  <si>
    <t>ACHAT DE DROITS</t>
  </si>
  <si>
    <t xml:space="preserve"> NOM et DÉTAILS </t>
  </si>
  <si>
    <t>Aucun paiement de droits accepté pour la compagnie requérante, co-requérante ou la société-mère ou une personne apparentée.</t>
  </si>
  <si>
    <t>02.05</t>
  </si>
  <si>
    <t>DROITS DE L'HISTOIRE (incluant droits optionnels)</t>
  </si>
  <si>
    <t>02.10</t>
  </si>
  <si>
    <t>DROITS DES IMAGES</t>
  </si>
  <si>
    <t>02.15</t>
  </si>
  <si>
    <t xml:space="preserve">DROITS  SONORES </t>
  </si>
  <si>
    <t>02.20</t>
  </si>
  <si>
    <t>DROITS LIBRAIRIES</t>
  </si>
  <si>
    <t>02.95</t>
  </si>
  <si>
    <t>AUTRES DROITS (préciser)</t>
  </si>
  <si>
    <t>TOTAL ACHAT DE DROITS</t>
  </si>
  <si>
    <t>PRÉPARATION DE LA PRÉSENTATION DU PROJET</t>
  </si>
  <si>
    <t>DESCRIPTION</t>
  </si>
  <si>
    <t>03.10</t>
  </si>
  <si>
    <t>RECHERCHISTE / SCÉNARISTE</t>
  </si>
  <si>
    <t>03.15</t>
  </si>
  <si>
    <t>CONSEILLÈRE / CONSEILLER</t>
  </si>
  <si>
    <t>03.25</t>
  </si>
  <si>
    <t xml:space="preserve">ÉTUDES DE MARCHÉ / GROUPES CIBLES </t>
  </si>
  <si>
    <t>03.95</t>
  </si>
  <si>
    <t>AUTRE (préciser)</t>
  </si>
  <si>
    <t>SECTION B - POSTES DE L'ÉQUIPE</t>
  </si>
  <si>
    <t>POSTES CLÉS</t>
  </si>
  <si>
    <t>NOM</t>
  </si>
  <si>
    <t>QUANTITÉ</t>
  </si>
  <si>
    <t>DURÉE</t>
  </si>
  <si>
    <t>TARIF</t>
  </si>
  <si>
    <t>Répartition des coûts</t>
  </si>
  <si>
    <t>Origine des coûts</t>
  </si>
  <si>
    <t>Unité</t>
  </si>
  <si>
    <r>
      <rPr>
        <b/>
        <sz val="8"/>
        <rFont val="Arial"/>
        <family val="2"/>
      </rPr>
      <t xml:space="preserve">Choisir la base : </t>
    </r>
    <r>
      <rPr>
        <sz val="8"/>
        <rFont val="Arial"/>
        <family val="2"/>
      </rPr>
      <t>hres, jrs, sem, mo.</t>
    </r>
  </si>
  <si>
    <t>04.05</t>
  </si>
  <si>
    <t>GESTIONNAIRE OU CHEFFE / CHEF DE PROJET (non actionnaire seulement)</t>
  </si>
  <si>
    <t>Hres</t>
  </si>
  <si>
    <t>04.10</t>
  </si>
  <si>
    <t>ARCHITECTE DU SYSTÈME</t>
  </si>
  <si>
    <t>04.15</t>
  </si>
  <si>
    <t>DIRECTRICE / DIRECTEUR TECHNIQUE</t>
  </si>
  <si>
    <t>04.20</t>
  </si>
  <si>
    <t>DIRECTRICE / DIRECTEUR ARTISTIQUE</t>
  </si>
  <si>
    <t>04.25</t>
  </si>
  <si>
    <t>DIRECTRICE / DIRECTEUR DE L'ANIMATION</t>
  </si>
  <si>
    <t>04.30</t>
  </si>
  <si>
    <t>DIRECTRICE / DIRECTEUR INTERACTIF</t>
  </si>
  <si>
    <t>04.35</t>
  </si>
  <si>
    <t>DIRECTRICE / DIRECTEUR DE LA CRÉATION</t>
  </si>
  <si>
    <t>04.95</t>
  </si>
  <si>
    <t>TOTAL POSTES CLÉS</t>
  </si>
  <si>
    <t>MAIN-D'OEUVRE DE LA CONCEPTION</t>
  </si>
  <si>
    <t>05.10</t>
  </si>
  <si>
    <t>05.15</t>
  </si>
  <si>
    <t>CONCEPTRICE / CONCEPTEUR GRAPHIQUE</t>
  </si>
  <si>
    <t>05.20</t>
  </si>
  <si>
    <t>ANIMATRICE / ANIMATEUR 2D</t>
  </si>
  <si>
    <t>05.25</t>
  </si>
  <si>
    <t>ANIMATRICE / ANIMATEUR 3D</t>
  </si>
  <si>
    <t>05.30</t>
  </si>
  <si>
    <t>INFOGRAPHISTE</t>
  </si>
  <si>
    <t>05.35</t>
  </si>
  <si>
    <t>CONCEPTRICE / CONCEPTEUR DU SCÉNARIO-MAQUETTE</t>
  </si>
  <si>
    <t>05.40</t>
  </si>
  <si>
    <t>ILLUSTRATRICE / ILLUSTRATEUR</t>
  </si>
  <si>
    <t>05.45</t>
  </si>
  <si>
    <t>ASSISTANTE CONCEPTRICE / ASSISTANT CONCEPTEUR</t>
  </si>
  <si>
    <t>05.95</t>
  </si>
  <si>
    <t>TOTAL - MAIN-D'OEUVRE DE LA CONCEPTION</t>
  </si>
  <si>
    <t>MAIN-D'OEUVRE DE LA PROGRAMMATION</t>
  </si>
  <si>
    <t>06.05</t>
  </si>
  <si>
    <t>PROGRAMMEUSE PRINCIPALE / PROGRAMMEUR PRINCIPAL</t>
  </si>
  <si>
    <t>06.10</t>
  </si>
  <si>
    <t>ERGONOME DES INTERFACES</t>
  </si>
  <si>
    <t>06.15</t>
  </si>
  <si>
    <t>MAIN-D'OEUVRE DE LA PROGRAMMATION (préciser)</t>
  </si>
  <si>
    <t>06.20</t>
  </si>
  <si>
    <t>INTÉGRATEURE  / INTÉGRATEUR DU SYSTÈME</t>
  </si>
  <si>
    <t>06.25</t>
  </si>
  <si>
    <t>MAIN-D'OEUVRE - TESTS</t>
  </si>
  <si>
    <t>06.95</t>
  </si>
  <si>
    <t>TOTAL MAIN-D'OEUVRE DE LA PROGRAMMATION</t>
  </si>
  <si>
    <t>MAIN-D'OEUVRE AUDIO / VIDÉO</t>
  </si>
  <si>
    <t>07.05</t>
  </si>
  <si>
    <t>RÉALISATRICE / RÉALISATEUR</t>
  </si>
  <si>
    <t>07.10</t>
  </si>
  <si>
    <t>OPÉRATRICE / OPÉRATEUR DE LA CAMÉRA</t>
  </si>
  <si>
    <t>07.15</t>
  </si>
  <si>
    <t>ÉQUIPE ÉCLAIRAGE / ÉLECTRIQUE</t>
  </si>
  <si>
    <t>07.25</t>
  </si>
  <si>
    <t>PRENEUSE / PRENEUR DE SON</t>
  </si>
  <si>
    <t>07.30</t>
  </si>
  <si>
    <t>MAIN-D'OEUVRE SUPPLÉMENTAIRE (préciser)</t>
  </si>
  <si>
    <t>07.35</t>
  </si>
  <si>
    <t>COORDONNATRICE / COORDONNATEUR</t>
  </si>
  <si>
    <t>07.70</t>
  </si>
  <si>
    <t>MONTEUSE / MONTEUR</t>
  </si>
  <si>
    <t>07.95</t>
  </si>
  <si>
    <t>TOTAL MAIN-D'OEUVRE AUDIO / VIDÉO</t>
  </si>
  <si>
    <t>ARTISTES</t>
  </si>
  <si>
    <t>08.05</t>
  </si>
  <si>
    <t>COMÉDIENNES / COMÉDIENS / FIGURANTES / FIGURANTS</t>
  </si>
  <si>
    <t>08.10</t>
  </si>
  <si>
    <t>VOIX HORS CHAMP (NARRATRICES / NARRATEURS)</t>
  </si>
  <si>
    <t>08.95</t>
  </si>
  <si>
    <t>TOTAL ARTISTES</t>
  </si>
  <si>
    <t>MAIN-D'OEUVRE DE L'ADMINISTRATION</t>
  </si>
  <si>
    <t>09.10</t>
  </si>
  <si>
    <t>COMPTABILITÉ / TENUE DE LIVRE - du projet seulement</t>
  </si>
  <si>
    <t>09.95</t>
  </si>
  <si>
    <t>TOTAL MAIN-D'OEUVRE DE L'ADMINISTRATION</t>
  </si>
  <si>
    <t>AUTRE MAIN-D'ŒUVRE</t>
  </si>
  <si>
    <t>10.05</t>
  </si>
  <si>
    <t>CONSULTANTE / CONSULTANT</t>
  </si>
  <si>
    <t>10.10</t>
  </si>
  <si>
    <t>RECHERCHISTE</t>
  </si>
  <si>
    <t>10.15</t>
  </si>
  <si>
    <t>SCÉNARISTE</t>
  </si>
  <si>
    <t>10.20</t>
  </si>
  <si>
    <t>SPÉCIALISTE DU CONTENU</t>
  </si>
  <si>
    <t>10.25</t>
  </si>
  <si>
    <t>SPÉCIALISTE DE L'INTERFACE</t>
  </si>
  <si>
    <t>10.40</t>
  </si>
  <si>
    <t>DOUBLAGE / TRADUCTION</t>
  </si>
  <si>
    <t>10.50</t>
  </si>
  <si>
    <t>10.57</t>
  </si>
  <si>
    <t>10.80</t>
  </si>
  <si>
    <t>10.95</t>
  </si>
  <si>
    <t>TOTAL AUTRE MAIN-D'ŒUVRE DE L'EXPLOITATION</t>
  </si>
  <si>
    <t>SECTION C - MATÉRIEL ET FOURNITURES</t>
  </si>
  <si>
    <t>MATÉRIEL ET FOURNITURES</t>
  </si>
  <si>
    <t>(fournir une description détaillée du matériel et des fournitures)</t>
  </si>
  <si>
    <t>11.05</t>
  </si>
  <si>
    <t>POSTES DE TRAVAIL INFORMATIQUE (préciser)</t>
  </si>
  <si>
    <t>11.10</t>
  </si>
  <si>
    <t>MATÉRIEL DE NUMÉRISATION</t>
  </si>
  <si>
    <t>11.15</t>
  </si>
  <si>
    <t>ÉQUIPEMENT SUPPLÉMENTAIRE (préciser)</t>
  </si>
  <si>
    <t>11.20</t>
  </si>
  <si>
    <t>UNITÉS DE STOCKAGE SUPPLÉMENTAIRES</t>
  </si>
  <si>
    <t>11.50</t>
  </si>
  <si>
    <t>LICENCE DE LOGICIELS (préciser)</t>
  </si>
  <si>
    <t>11.75</t>
  </si>
  <si>
    <t>SERVEUR DE VALIDATION (pour l'installation)</t>
  </si>
  <si>
    <t>11.90</t>
  </si>
  <si>
    <t>MATÉRIEL SUPPLÉMENTAIRE</t>
  </si>
  <si>
    <t>11.95</t>
  </si>
  <si>
    <t>TOTAL MATÉRIEL ET FOURNITURES</t>
  </si>
  <si>
    <t xml:space="preserve">MATÉRIEL ET FOURNITURES AUDIO / VIDEO </t>
  </si>
  <si>
    <t>12.05</t>
  </si>
  <si>
    <t>LOCATION et FOURNITURES : MATÉRIEL D'ARTISTE</t>
  </si>
  <si>
    <t>12.10</t>
  </si>
  <si>
    <t xml:space="preserve">LOCATION - ÉQUIPEMENT CAMÉRA </t>
  </si>
  <si>
    <t>12.15</t>
  </si>
  <si>
    <t>LOCATION - ÉCLAIRAGE/ÉQUIPEMENT ÉLECTRIQUE</t>
  </si>
  <si>
    <t>12.20</t>
  </si>
  <si>
    <t>LOCATION MATÉRIEL AUDIO</t>
  </si>
  <si>
    <t>12.30</t>
  </si>
  <si>
    <t>EFFETS SONORES</t>
  </si>
  <si>
    <t>12.35</t>
  </si>
  <si>
    <t>TRANSFERTS, ARCHIVES SON/MUSIQUE</t>
  </si>
  <si>
    <t>12.40</t>
  </si>
  <si>
    <t>TRANSFERTS, ARCHIVES IMAGES</t>
  </si>
  <si>
    <t>12.50</t>
  </si>
  <si>
    <t>MONTAGE HORS LIGNE</t>
  </si>
  <si>
    <t>12.55</t>
  </si>
  <si>
    <t>MONTAGE EN LIGNE</t>
  </si>
  <si>
    <t>12.60</t>
  </si>
  <si>
    <t>POST-SYNCHRO et MIXAGE</t>
  </si>
  <si>
    <t>12.90</t>
  </si>
  <si>
    <t>MATÉRIEL et FOURNITURES SUPPLÉMENTAIRES</t>
  </si>
  <si>
    <t>12.95</t>
  </si>
  <si>
    <t>TOTAL MATÉRIEL ET FOURNITURES AUDIO / VIDEO</t>
  </si>
  <si>
    <t>SOUS-TOTAL SECTIONS B+C</t>
  </si>
  <si>
    <t>SECTION E - ADMINISTRATION</t>
  </si>
  <si>
    <t>ADMINISTRATION</t>
  </si>
  <si>
    <t>Les coûts dans cette section doivent être spécifiques au projet; les dépenses courantes de la compagnie doivent être indiquées à la section FRAIS D’ADMINISTRATION (ligne F )</t>
  </si>
  <si>
    <t>(fournir une explication détaillée)</t>
  </si>
  <si>
    <t>15.40</t>
  </si>
  <si>
    <t>ASSURANCES</t>
  </si>
  <si>
    <t>Voir les Politiques d'affaires du FMC pour les exigences en matière d'assurances</t>
  </si>
  <si>
    <t>15.50</t>
  </si>
  <si>
    <t>FRAIS LÉGAUX</t>
  </si>
  <si>
    <t>15.55</t>
  </si>
  <si>
    <t>Voir les Politiques d'affaires du FMC pour les exigences en matière de comptabilisation</t>
  </si>
  <si>
    <t>15.60</t>
  </si>
  <si>
    <t>FRAIS BANCAIRES</t>
  </si>
  <si>
    <t>15.65</t>
  </si>
  <si>
    <t>FRAIS RELIÉS AU FINANCEMENT INTÉRIMAIRE</t>
  </si>
  <si>
    <t>15.95</t>
  </si>
  <si>
    <t xml:space="preserve"> TOTAL ADMINISTRATION</t>
  </si>
  <si>
    <t>POSTES BUDGÉTAIRES SUPPLÉMENTAIRES</t>
  </si>
  <si>
    <t>FRAIS D'ADMINISTRATION</t>
  </si>
  <si>
    <t>Ne peuvent excéder 10 % du total des sections B et C</t>
  </si>
  <si>
    <t>IMPRÉVUS</t>
  </si>
  <si>
    <t>TOTAL CANADIEN (COÛTS DE PROTOTYPAGE) :</t>
  </si>
  <si>
    <t>COÛTS ANTÉRIEURS DE CONCEPTUALISATION (si financé par le FMC) :</t>
  </si>
  <si>
    <t>GRAND TOTAL CANADIEN :</t>
  </si>
  <si>
    <t xml:space="preserve">Note: 75% des dépenses doivent être d'origine canadienne. </t>
  </si>
  <si>
    <t>Jours</t>
  </si>
  <si>
    <t>Sem.</t>
  </si>
  <si>
    <t>Mois</t>
  </si>
  <si>
    <t>Forfait</t>
  </si>
  <si>
    <t>Section / Poste</t>
  </si>
  <si>
    <t>Catégorie</t>
  </si>
  <si>
    <t>Devis de prototypage</t>
  </si>
  <si>
    <t>Du:</t>
  </si>
  <si>
    <t>Au:</t>
  </si>
  <si>
    <t>SORTIES DE FONDS - DEVIS CANADIEN SEULEMENT</t>
  </si>
  <si>
    <t>SECTION A</t>
  </si>
  <si>
    <t>SECTION B</t>
  </si>
  <si>
    <t xml:space="preserve">POSTE CLÉS </t>
  </si>
  <si>
    <t>TOTAL B - POSTE DE L'ÉQUIPE</t>
  </si>
  <si>
    <t>SECTION C</t>
  </si>
  <si>
    <t>MATÉRIEL ET FOURNITURES AUDIO/VIDÉO</t>
  </si>
  <si>
    <t>SECTION E</t>
  </si>
  <si>
    <t>TOTAL E - ADMINISTRATION DU DÉVELOPPEMENT</t>
  </si>
  <si>
    <t>ENTRÉES DE FONDS PRÉVUES - DEVIS CANADIEN SEULEMENT</t>
  </si>
  <si>
    <t>Avance du FMC</t>
  </si>
  <si>
    <t>Investissement du requérant</t>
  </si>
  <si>
    <t>Différés (actionnaire seulement)</t>
  </si>
  <si>
    <t>Distributeur</t>
  </si>
  <si>
    <t>Crédit d'impôt fédéral</t>
  </si>
  <si>
    <t>Crédit d'impôt provincial</t>
  </si>
  <si>
    <t>Autre financement</t>
  </si>
  <si>
    <t>TOTAL DES ENTRÉES</t>
  </si>
  <si>
    <t>POSITIONS DE TRÉSORERIE MENSUELLES NETTES PRÉVUES</t>
  </si>
  <si>
    <t>POSITION DE TRÉSORERIE GLOBALE</t>
  </si>
  <si>
    <t>Mouvements de trésorerie</t>
  </si>
  <si>
    <t>Instructions</t>
  </si>
  <si>
    <t>•</t>
  </si>
  <si>
    <t>Commencez par remplir l'onglet "Détail". Des informations seront automatiquement réparties dans les autres onglets.</t>
  </si>
  <si>
    <t>SVP, ne pas supprimer ni masquer des lignes ou des colonnes dans quelconque onglet.</t>
  </si>
  <si>
    <t xml:space="preserve">Bien que verrouillé, cet onglet vous permet d'ajouter un nom, une signature et une date. </t>
  </si>
  <si>
    <t>Si le projet est une coproduction internationale:</t>
  </si>
  <si>
    <t>Taux de change #1</t>
  </si>
  <si>
    <r>
      <t xml:space="preserve">Portez attention aux messages qui peuvent apparaître en </t>
    </r>
    <r>
      <rPr>
        <b/>
        <sz val="10"/>
        <color rgb="FFFF0000"/>
        <rFont val="Arial"/>
        <family val="2"/>
      </rPr>
      <t>rouge</t>
    </r>
    <r>
      <rPr>
        <sz val="10"/>
        <rFont val="Arial"/>
        <family val="2"/>
      </rPr>
      <t>.</t>
    </r>
  </si>
  <si>
    <t>Veillez à ce que le montant de chacune des dépenses de chaque coproducteur étranger soit inscrit en devise canadienne dans les cellules prévues à cet effet.</t>
  </si>
  <si>
    <t>L'onglet "Sommaire" est verrouillé. Cet onglet sera rempli en fonction des informations saisies dans l'onglet "Détail".</t>
  </si>
  <si>
    <t>Coûts en devise canadienne, arrondis, par coproducteur</t>
  </si>
  <si>
    <t xml:space="preserve">  * Assurez-vous que les totaux des sous-sections dans lesquelles des lignes ont été ajoutées incluent les montants des nouvelles lignes ajoutées.</t>
  </si>
  <si>
    <t>L'onglet "Mouvements de trésorerie" vous permet d'ajouter des colonnes de période (mois) si le projet dure plus d'un an en incluant le dernier versement du FMC.</t>
  </si>
  <si>
    <t>SVP, ne rien écrire dans cette colonne ni la supprimer.</t>
  </si>
  <si>
    <t>Les sections ci-dessous sont remplies automatiquement selon les données entrées dans le devis.</t>
  </si>
  <si>
    <t>Tous les coûts doivent être indiqués avant les taxes applicables.  Veuillez entrer des nombres entiers.</t>
  </si>
  <si>
    <t>Les postes admissibles pour le calcul des critères d'évaluation de la parité et de la diversité sont identifiés en vert ci-dessous (voir la grille d'évaluation dans les Principes directeurs, dans la section Équipe). Assurez-vous que le nom et le rôle des personnes identifiées dans ces postes soient identiques dans le formulaire de demande en ligne sur Dialogue.</t>
  </si>
  <si>
    <t>Une transaction interne ou avec une partie apparentée doit être indiquée au coût réel, c’est-à-dire le vrai montant qui sera payé à la personne ou à l’entreprise, sans marge de profit ni taxes. Des pièces justificatives, des feuilles de temps et des T4 peuvent être exigés à la fin du projet s’il est retenu pour un financement.</t>
  </si>
  <si>
    <t>Si la personne au poste 04.05 est actionnaire de la compagnie requérante, co-requérante ou de la société-mère, son salaire en tant que gestionnaire ou cheffe / chef de projet doit être déplacé au poste 01.05 ci-dessus.</t>
  </si>
  <si>
    <t>Ne peut excéder 10% du total des Sections B + C si la personne au poste 01.05 est actionnaire de la compagnie requérante, co-requérante ou de la société-mère.</t>
  </si>
  <si>
    <t>Veuillez soumettre séparément une entente signée avec chaque coproducteur étranger. Assurez-vous qu'elle comprenne un devis et que le taux de change y soit bien indiqué.</t>
  </si>
  <si>
    <t xml:space="preserve">Les différés ne sont acceptés que pour les actionnaires seulement. </t>
  </si>
  <si>
    <t>Soumettre le devis en format excel. La page "Sommaire" doit être signée et datée.</t>
  </si>
  <si>
    <t xml:space="preserve">SVP, pensez à l'environnement avant d'imprimer. </t>
  </si>
  <si>
    <t>Pour tous les endroits où une signature est requise: n'écrivez pas le nom de la productrice / du producteur. Veuillez ajouter une vraie signature ou une signature électronique.</t>
  </si>
  <si>
    <t>Dans la section Coproduction Internationale de l'onglet "Détail", svp inscrire le nom de chaque coproducteur étranger, son pays ainsi que le taux de change respectif.</t>
  </si>
  <si>
    <t>La base des salaires internes et apparentés doit être horaire, journalière, hebdomadaire ou mensuelle, et non forfaitaire.</t>
  </si>
  <si>
    <t>Médias Numériques Interactifs</t>
  </si>
  <si>
    <t xml:space="preserve"> </t>
  </si>
  <si>
    <t>CONCEPTRICE / CONCEPTEUR INTERACTIF OU DE JEU (DESIGNER)</t>
  </si>
  <si>
    <t>TEMPS ALLOUÉ</t>
  </si>
  <si>
    <t>($ COÛT par base)</t>
  </si>
  <si>
    <t>% de la durée consacré au projet</t>
  </si>
  <si>
    <r>
      <t xml:space="preserve">NOUVEAU: TEMPS ALLOUÉ. </t>
    </r>
    <r>
      <rPr>
        <sz val="10"/>
        <rFont val="Arial"/>
        <family val="2"/>
      </rPr>
      <t>Sous "Tarif", veuillez inscrire le plein tarif de la base sélectionnée. Indiquer ensuite le pourcentage de la durée qui est consacré au projet.</t>
    </r>
  </si>
  <si>
    <t>PRÉPARATION DE LA DEMANDE</t>
  </si>
  <si>
    <t>Devis de Prototypage 2025-2026</t>
  </si>
  <si>
    <t xml:space="preserve">Les dépenses doivent être réelles et vérifiables, et effectuées avant le dépôt de la demande. </t>
  </si>
  <si>
    <t>L'équipement et les logiciels doivent être calculés au prorata de l'utilisation pour le projet seulement ET amortis selon un amortissement linéraire ou dégressif. Vous pouvez ajouter des lignes pour détailler les licences et leur usage.</t>
  </si>
  <si>
    <t>TOTAL PRÉPARATION DE LA DEMANDE</t>
  </si>
  <si>
    <t>(noms et responsabilité )</t>
  </si>
  <si>
    <t>Vous pouvez ajouter des lignes si plus d'une personne occupe le même poste. Voir instructions.</t>
  </si>
  <si>
    <t>En signant le présent document, j’atteste que les dépenses internes et apparentées correspondent au coût réel ou à la valeur d’échange des biens listés. Aucune marge de profit n’est ajoutée sur les dépenses prévues, ni aucune taxe.</t>
  </si>
  <si>
    <t>Avant de compléter le devis et de soumettre votre demande, vous devez vous familiariser avec les principes directeurs des Médias numériques interactifs (MNI module principal), les principes directeurs spécifiques à ce programme, les politiques d'affaires (Annexe B) et les autres documents de demande disponibles sur le site web du FMC.</t>
  </si>
  <si>
    <t>Répartition des coûts: Interne, Apparenté ou Externe?  Référez-vous à l'Annexe B - Politiques d'affaires pour plus de détails.</t>
  </si>
  <si>
    <t>Interne:</t>
  </si>
  <si>
    <t>Un coût qui sera payé à un employé (sur la feuille de paie) ou directement à la société requérante.</t>
  </si>
  <si>
    <t>Apparenté:</t>
  </si>
  <si>
    <t>Un coût qui sera payé à une société liée à la société requérante, telle qu'une société mère, ou un coût qui sera payé à une personne liée à la société requérante ou à un.e actionnaire de telle sorte que cette personne aurait la capacité d'exercer, directement ou indirectement, un contrôle, un contrôle conjoint ou une influence notable sur l'autre.</t>
  </si>
  <si>
    <t>Externe:</t>
  </si>
  <si>
    <t>Un coût qui sera payé à une personne qui n'est pas salariée (pigiste) ou à une entreprise qui n'est pas liée à la société requérante.</t>
  </si>
  <si>
    <t>© 2017-2025 Telefilm Canada</t>
  </si>
  <si>
    <t>FRAIS DE VÉRIFICATION - Mission d'examen ou audit</t>
  </si>
  <si>
    <t>Notes sur la structure financière et les mouvements de trésorerie:</t>
  </si>
  <si>
    <t>SVP, ne rien écrire dans la colonne L. Elle génère des messages pour vous aider à bien compléter le devis.</t>
  </si>
  <si>
    <t xml:space="preserve">Si vous ne pouvez pas apposer de signature sur la page "Sommaire" du devis en format Excel, veuillez soumettre la page "Sommaire" signée et datée en format PDF, </t>
  </si>
  <si>
    <t>en plus de soumettre le devis entier en format Excel (.xlsx).</t>
  </si>
  <si>
    <t>Au devis, seules des dépenses prévues qui seront  encourues et/ou payées par le requérant sont admissibles. Aux coûts finaux, seules des dépenses réelles et vérifiables encourues et/ou payées par le requérant sont admissibles. </t>
  </si>
  <si>
    <t>SECTION COPRODUCTION INTERNATIONALE.  Les colonnes M à O  sont réservées aux coproductions internationales.  Entrez les coûts de chaque coproducteur étranger en devise canadienne.</t>
  </si>
  <si>
    <t>Au devis, seules des dépenses prévues qui seront encourues et/ou payées par le requérant sont admissibles. Aux coûts finaux, seules des dépenses réelles et vérifiables encourues et/ou payées par le requérant sont admissibles. </t>
  </si>
  <si>
    <t>Ce devis contient des formules. Si vous devez ajouter des lignes, veillez à copier et coller une ligne entière sur une nouvelle ligne afin de conserver toutes les formules des colonnes A à V.</t>
  </si>
  <si>
    <t>Total des dépenses marketing :</t>
  </si>
  <si>
    <t>Sous-total du B+C avant les dépenses marketing :</t>
  </si>
  <si>
    <t>Pourcentage des dépenses marketing :</t>
  </si>
  <si>
    <t xml:space="preserve"> MISE EN MARCHÉ, ENGAGEMENT AUPRÈS DE L'AUDITOIRE ET DE RENFORCEMENT DE LA COMMUNAUTÉ</t>
  </si>
  <si>
    <t>Copiez une colonne entière dans une nouvelle colonne pour conserver toutes les formules. Assurez-vous que les totaux incluent les montants de la nouvelle colonne ajoutée.</t>
  </si>
  <si>
    <t>Ces dépenses sont autorisées uniquement que pour la durée du prototypage seulement.</t>
  </si>
  <si>
    <t>Les dépenses indiquées ci-dessous doivent totaliser minimalement 10% et maximalement 25% du sous-total du B+C calculé avant ces dépenses. Ces dépenses ne pourront être réduites au rapport de coût final. De plus, 50% de ces dépenses doivent être d'origine canadienne.</t>
  </si>
  <si>
    <t>Ce devis contient des formules. Si vous devez ajouter des lignes à l'onglet "Détail", veillez à copier et coller une ligne entière sur une nouvelle ligne afin de conserver toutes les formules des colonnes A à V.</t>
  </si>
  <si>
    <t>Des types de sources de financement non-admissibles incluent, mais ne se limitent pas à: marge de crédit ou prêt, apport en travail (« sweat equity »), un apport en travail fait gratuitement ou bénévolement, services, et revenus futurs.</t>
  </si>
  <si>
    <t>GROUPE(S) CIBLE(S) - Pour tests et playtests</t>
  </si>
  <si>
    <r>
      <t xml:space="preserve">NOUVEAU: DÉPENSES MARKETING. </t>
    </r>
    <r>
      <rPr>
        <sz val="10"/>
        <color rgb="FFFF0000"/>
        <rFont val="Arial"/>
        <family val="2"/>
      </rPr>
      <t xml:space="preserve"> </t>
    </r>
    <r>
      <rPr>
        <sz val="10"/>
        <rFont val="Arial"/>
        <family val="2"/>
      </rPr>
      <t>Les dépenses marketing allouées à la mise en marché, à l'engagement auprès de l'auditoire et au renforcement de la communauté doivent totaliser minimalement 10% et maximalement 25% du sous-total du B+C calculé avant ces dépenses. Ces dépenses sont autorisées uniquement que pour la durée du prototypage seulement et ne pourront être réduites au rapport de coût final. De plus, 50% de ces dépenses doivent être d'origine canadienne</t>
    </r>
    <r>
      <rPr>
        <b/>
        <sz val="10"/>
        <color rgb="FFFF0000"/>
        <rFont val="Arial"/>
        <family val="2"/>
      </rPr>
      <t>.</t>
    </r>
  </si>
  <si>
    <t>SPÉCIALISTE MARKETING - Développement de plans de vente et de promotion</t>
  </si>
  <si>
    <t>WEBMESTRE / GESTIONNAIRE DE COMMUNAUTÉ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</si>
</sst>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quot;_);\(#,##0\ &quot;$&quot;\)"/>
    <numFmt numFmtId="44" formatCode="_ * #,##0.00_)\ &quot;$&quot;_ ;_ * \(#,##0.00\)\ &quot;$&quot;_ ;_ * &quot;-&quot;??_)\ &quot;$&quot;_ ;_ @_ "/>
    <numFmt numFmtId="164" formatCode="&quot;$&quot;#,##0"/>
    <numFmt numFmtId="165" formatCode="#,##0\ [$$-C0C]"/>
    <numFmt numFmtId="166" formatCode="#,##0\ &quot;$&quot;"/>
    <numFmt numFmtId="167" formatCode="#,##0\ _$"/>
    <numFmt numFmtId="168" formatCode="0.0%"/>
  </numFmts>
  <fonts count="38"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b/>
      <i/>
      <sz val="10"/>
      <name val="Arial"/>
      <family val="2"/>
    </font>
    <font>
      <b/>
      <sz val="20"/>
      <color rgb="FFFF2C79"/>
      <name val="Arial"/>
      <family val="2"/>
    </font>
    <font>
      <sz val="12"/>
      <color rgb="FFFF2C79"/>
      <name val="Arial"/>
      <family val="2"/>
    </font>
    <font>
      <b/>
      <sz val="11"/>
      <color rgb="FFFF2C79"/>
      <name val="Arial"/>
      <family val="2"/>
    </font>
    <font>
      <b/>
      <sz val="10"/>
      <color theme="1"/>
      <name val="Arial"/>
      <family val="2"/>
    </font>
    <font>
      <i/>
      <sz val="10"/>
      <name val="Arial"/>
      <family val="2"/>
    </font>
    <font>
      <b/>
      <sz val="8"/>
      <name val="Arial"/>
      <family val="2"/>
    </font>
    <font>
      <sz val="10"/>
      <color rgb="FF4C4C4C"/>
      <name val="Arial"/>
      <family val="2"/>
    </font>
    <font>
      <b/>
      <sz val="12"/>
      <color indexed="10"/>
      <name val="Arial"/>
      <family val="2"/>
    </font>
    <font>
      <b/>
      <sz val="10"/>
      <color rgb="FF00B050"/>
      <name val="Arial"/>
      <family val="2"/>
    </font>
    <font>
      <sz val="11"/>
      <name val="Calibri"/>
      <family val="2"/>
      <scheme val="minor"/>
    </font>
    <font>
      <sz val="12"/>
      <name val="Arial"/>
    </font>
    <font>
      <sz val="10"/>
      <color rgb="FFFF0000"/>
      <name val="Arial"/>
      <family val="2"/>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2C7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2C79"/>
        <bgColor rgb="FF000000"/>
      </patternFill>
    </fill>
    <fill>
      <patternFill patternType="solid">
        <fgColor theme="8" tint="0.79998168889431442"/>
        <bgColor indexed="64"/>
      </patternFill>
    </fill>
    <fill>
      <patternFill patternType="solid">
        <fgColor rgb="FFFFFF99"/>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7">
    <border>
      <left/>
      <right/>
      <top/>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medium">
        <color indexed="64"/>
      </left>
      <right style="dashed">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0" fillId="0" borderId="0" applyFont="0" applyFill="0" applyBorder="0" applyAlignment="0" applyProtection="0"/>
    <xf numFmtId="0" fontId="2" fillId="0" borderId="0"/>
    <xf numFmtId="9" fontId="36" fillId="0" borderId="0" applyFont="0" applyFill="0" applyBorder="0" applyAlignment="0" applyProtection="0"/>
  </cellStyleXfs>
  <cellXfs count="455">
    <xf numFmtId="0" fontId="0" fillId="0" borderId="0" xfId="0"/>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7" fillId="0" borderId="1" xfId="0" applyFont="1" applyBorder="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9" fillId="0" borderId="2" xfId="0" applyFont="1" applyBorder="1"/>
    <xf numFmtId="164" fontId="2" fillId="5" borderId="0" xfId="0" applyNumberFormat="1" applyFont="1" applyFill="1" applyAlignment="1">
      <alignment horizontal="right" vertical="center"/>
    </xf>
    <xf numFmtId="0" fontId="8" fillId="0" borderId="3" xfId="0" applyFont="1" applyBorder="1" applyAlignment="1">
      <alignment horizontal="left" vertical="center"/>
    </xf>
    <xf numFmtId="0" fontId="10" fillId="0" borderId="0" xfId="0" applyFont="1"/>
    <xf numFmtId="0" fontId="2" fillId="2" borderId="4" xfId="0" applyFont="1" applyFill="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5" xfId="0" applyFont="1" applyBorder="1"/>
    <xf numFmtId="49" fontId="2" fillId="0" borderId="0" xfId="0" applyNumberFormat="1" applyFont="1" applyAlignment="1">
      <alignment horizontal="center"/>
    </xf>
    <xf numFmtId="3" fontId="2" fillId="2" borderId="5" xfId="0" applyNumberFormat="1" applyFont="1" applyFill="1" applyBorder="1" applyAlignment="1">
      <alignment horizontal="center" vertical="center"/>
    </xf>
    <xf numFmtId="3" fontId="2" fillId="5" borderId="5" xfId="0" applyNumberFormat="1" applyFont="1" applyFill="1" applyBorder="1" applyAlignment="1">
      <alignment horizontal="right" vertical="center"/>
    </xf>
    <xf numFmtId="0" fontId="3" fillId="2" borderId="5" xfId="0" applyFont="1" applyFill="1" applyBorder="1" applyAlignment="1">
      <alignment horizontal="center" vertical="center"/>
    </xf>
    <xf numFmtId="0" fontId="2" fillId="0" borderId="9" xfId="0" applyFont="1" applyBorder="1" applyAlignment="1">
      <alignment vertical="center"/>
    </xf>
    <xf numFmtId="0" fontId="11" fillId="0" borderId="5" xfId="0" applyFont="1" applyBorder="1" applyAlignment="1">
      <alignment horizontal="center" vertical="center"/>
    </xf>
    <xf numFmtId="49" fontId="2" fillId="0" borderId="5" xfId="0" applyNumberFormat="1"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4" xfId="0" applyFont="1" applyBorder="1" applyAlignment="1">
      <alignment vertical="center"/>
    </xf>
    <xf numFmtId="0" fontId="4" fillId="2" borderId="4" xfId="0" applyFont="1" applyFill="1" applyBorder="1" applyAlignment="1">
      <alignment vertical="center"/>
    </xf>
    <xf numFmtId="0" fontId="4" fillId="2" borderId="8" xfId="0" applyFont="1" applyFill="1" applyBorder="1" applyAlignment="1">
      <alignment vertical="center"/>
    </xf>
    <xf numFmtId="0" fontId="4" fillId="0" borderId="8" xfId="0" applyFont="1" applyBorder="1" applyAlignment="1">
      <alignment vertical="center"/>
    </xf>
    <xf numFmtId="0" fontId="12" fillId="0" borderId="0" xfId="0" applyFont="1"/>
    <xf numFmtId="3" fontId="2" fillId="5" borderId="8" xfId="0"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vertical="center"/>
    </xf>
    <xf numFmtId="0" fontId="6" fillId="0" borderId="15" xfId="0" applyFont="1" applyBorder="1" applyAlignment="1">
      <alignment vertical="center"/>
    </xf>
    <xf numFmtId="0" fontId="9" fillId="0" borderId="16" xfId="0" applyFont="1" applyBorder="1"/>
    <xf numFmtId="0" fontId="1" fillId="0" borderId="0" xfId="0" applyFont="1" applyAlignment="1">
      <alignment horizontal="right" vertical="center"/>
    </xf>
    <xf numFmtId="164" fontId="1" fillId="0" borderId="0" xfId="0" applyNumberFormat="1" applyFont="1" applyAlignment="1">
      <alignment horizontal="right" vertical="center"/>
    </xf>
    <xf numFmtId="0" fontId="2" fillId="0" borderId="6" xfId="0" applyFont="1" applyBorder="1" applyAlignment="1">
      <alignment horizontal="center" vertical="center"/>
    </xf>
    <xf numFmtId="0" fontId="4" fillId="6" borderId="0" xfId="0" applyFont="1" applyFill="1" applyAlignment="1">
      <alignment horizontal="center" vertical="center"/>
    </xf>
    <xf numFmtId="0" fontId="13" fillId="0" borderId="0" xfId="0" applyFont="1"/>
    <xf numFmtId="0" fontId="13" fillId="0" borderId="0" xfId="0" applyFont="1" applyAlignment="1">
      <alignment horizontal="center"/>
    </xf>
    <xf numFmtId="0" fontId="4" fillId="2" borderId="5"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vertical="center"/>
    </xf>
    <xf numFmtId="0" fontId="2" fillId="0" borderId="5" xfId="0" applyFont="1" applyBorder="1"/>
    <xf numFmtId="3" fontId="2" fillId="0" borderId="0" xfId="0" applyNumberFormat="1" applyFont="1"/>
    <xf numFmtId="3" fontId="4" fillId="0" borderId="19" xfId="0" applyNumberFormat="1" applyFont="1" applyBorder="1" applyAlignment="1">
      <alignment horizontal="center"/>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2" fillId="0" borderId="19" xfId="0" applyNumberFormat="1" applyFont="1" applyBorder="1"/>
    <xf numFmtId="3" fontId="2" fillId="0" borderId="20" xfId="0" applyNumberFormat="1" applyFont="1" applyBorder="1"/>
    <xf numFmtId="3" fontId="2" fillId="0" borderId="21" xfId="0" applyNumberFormat="1" applyFont="1" applyBorder="1"/>
    <xf numFmtId="3" fontId="4" fillId="0" borderId="19" xfId="0" applyNumberFormat="1" applyFont="1" applyBorder="1"/>
    <xf numFmtId="3" fontId="4" fillId="0" borderId="20" xfId="0" applyNumberFormat="1" applyFont="1" applyBorder="1"/>
    <xf numFmtId="3" fontId="4" fillId="0" borderId="21" xfId="0" applyNumberFormat="1" applyFont="1" applyBorder="1"/>
    <xf numFmtId="0" fontId="13" fillId="0" borderId="0" xfId="0" applyFont="1" applyAlignment="1">
      <alignment horizontal="left" indent="1"/>
    </xf>
    <xf numFmtId="3" fontId="4" fillId="0" borderId="22" xfId="0" applyNumberFormat="1" applyFont="1" applyBorder="1" applyAlignment="1">
      <alignment horizontal="center"/>
    </xf>
    <xf numFmtId="3" fontId="2" fillId="0" borderId="22" xfId="0" applyNumberFormat="1" applyFont="1" applyBorder="1"/>
    <xf numFmtId="3" fontId="4" fillId="0" borderId="22" xfId="0" applyNumberFormat="1" applyFont="1" applyBorder="1"/>
    <xf numFmtId="0" fontId="14" fillId="0" borderId="0" xfId="0" applyFont="1"/>
    <xf numFmtId="0" fontId="4" fillId="0" borderId="9" xfId="0" applyFont="1" applyBorder="1" applyAlignment="1">
      <alignment horizontal="center" vertical="center"/>
    </xf>
    <xf numFmtId="0" fontId="11" fillId="0" borderId="12" xfId="0" applyFont="1" applyBorder="1" applyAlignment="1">
      <alignment horizontal="center" vertical="center"/>
    </xf>
    <xf numFmtId="49" fontId="15" fillId="0" borderId="5" xfId="0" applyNumberFormat="1" applyFont="1" applyBorder="1" applyAlignment="1">
      <alignment horizontal="center"/>
    </xf>
    <xf numFmtId="0" fontId="17" fillId="0" borderId="0" xfId="0" applyFont="1" applyAlignment="1">
      <alignment horizontal="left" indent="1"/>
    </xf>
    <xf numFmtId="0" fontId="16" fillId="0" borderId="0" xfId="0" applyFont="1"/>
    <xf numFmtId="0" fontId="17" fillId="0" borderId="0" xfId="0" applyFont="1"/>
    <xf numFmtId="165" fontId="15" fillId="5" borderId="5" xfId="0" applyNumberFormat="1" applyFont="1" applyFill="1" applyBorder="1" applyAlignment="1">
      <alignment horizontal="right" vertical="center"/>
    </xf>
    <xf numFmtId="165" fontId="4" fillId="5" borderId="5" xfId="0" applyNumberFormat="1" applyFont="1" applyFill="1" applyBorder="1" applyAlignment="1">
      <alignment horizontal="right" vertical="center"/>
    </xf>
    <xf numFmtId="165" fontId="2" fillId="5" borderId="8" xfId="0" applyNumberFormat="1" applyFont="1" applyFill="1" applyBorder="1" applyAlignment="1">
      <alignment horizontal="right" vertical="center"/>
    </xf>
    <xf numFmtId="165" fontId="1" fillId="0" borderId="5" xfId="0" applyNumberFormat="1" applyFont="1" applyBorder="1" applyAlignment="1">
      <alignment horizontal="right" vertical="center"/>
    </xf>
    <xf numFmtId="165" fontId="4" fillId="5" borderId="5" xfId="0" applyNumberFormat="1" applyFont="1" applyFill="1" applyBorder="1" applyAlignment="1">
      <alignment vertical="center"/>
    </xf>
    <xf numFmtId="0" fontId="1" fillId="0" borderId="4" xfId="0" applyFont="1" applyBorder="1" applyAlignment="1">
      <alignment horizontal="right" vertical="center"/>
    </xf>
    <xf numFmtId="0" fontId="1" fillId="0" borderId="8" xfId="0" applyFont="1" applyBorder="1" applyAlignment="1">
      <alignment horizontal="right" vertical="center"/>
    </xf>
    <xf numFmtId="49" fontId="4" fillId="0" borderId="5" xfId="0" applyNumberFormat="1" applyFont="1" applyBorder="1" applyAlignment="1">
      <alignment horizontal="center" vertical="center"/>
    </xf>
    <xf numFmtId="3" fontId="3" fillId="5" borderId="5" xfId="0" applyNumberFormat="1" applyFont="1" applyFill="1" applyBorder="1" applyAlignment="1">
      <alignment horizontal="center" vertical="center"/>
    </xf>
    <xf numFmtId="0" fontId="4" fillId="0" borderId="7" xfId="0" applyFont="1" applyBorder="1" applyAlignment="1">
      <alignment vertical="center"/>
    </xf>
    <xf numFmtId="0" fontId="19" fillId="0" borderId="0" xfId="0" applyFont="1"/>
    <xf numFmtId="0" fontId="3" fillId="0" borderId="5" xfId="2" applyFont="1" applyBorder="1" applyAlignment="1" applyProtection="1">
      <alignment vertical="top" wrapText="1"/>
      <protection locked="0"/>
    </xf>
    <xf numFmtId="0" fontId="21" fillId="0" borderId="5" xfId="0" applyFont="1" applyBorder="1"/>
    <xf numFmtId="0" fontId="0" fillId="0" borderId="5" xfId="0" applyBorder="1"/>
    <xf numFmtId="1" fontId="18" fillId="0" borderId="5" xfId="0" quotePrefix="1" applyNumberFormat="1" applyFont="1" applyBorder="1" applyAlignment="1">
      <alignment horizontal="center"/>
    </xf>
    <xf numFmtId="0" fontId="22" fillId="0" borderId="5" xfId="0" applyFont="1" applyBorder="1"/>
    <xf numFmtId="5" fontId="18" fillId="0" borderId="5" xfId="1" applyNumberFormat="1" applyFont="1" applyBorder="1"/>
    <xf numFmtId="0" fontId="18" fillId="0" borderId="5" xfId="0" quotePrefix="1" applyFont="1" applyBorder="1" applyAlignment="1">
      <alignment horizontal="center"/>
    </xf>
    <xf numFmtId="0" fontId="18" fillId="0" borderId="5" xfId="0" applyFont="1" applyBorder="1" applyAlignment="1">
      <alignment horizontal="center"/>
    </xf>
    <xf numFmtId="0" fontId="23" fillId="0" borderId="5" xfId="0" applyFont="1" applyBorder="1"/>
    <xf numFmtId="0" fontId="18" fillId="0" borderId="5" xfId="0" applyFont="1" applyBorder="1"/>
    <xf numFmtId="166" fontId="18" fillId="0" borderId="5" xfId="0" applyNumberFormat="1" applyFont="1" applyBorder="1"/>
    <xf numFmtId="0" fontId="3" fillId="0" borderId="5" xfId="2" applyFont="1" applyBorder="1" applyAlignment="1">
      <alignment vertical="top" wrapText="1"/>
    </xf>
    <xf numFmtId="0" fontId="5" fillId="0" borderId="5" xfId="0" applyFont="1" applyBorder="1" applyAlignment="1">
      <alignment vertical="top" wrapText="1"/>
    </xf>
    <xf numFmtId="3" fontId="2" fillId="0" borderId="25" xfId="0" applyNumberFormat="1" applyFont="1" applyBorder="1"/>
    <xf numFmtId="3" fontId="4" fillId="0" borderId="4" xfId="0" applyNumberFormat="1" applyFont="1" applyBorder="1"/>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wrapText="1"/>
    </xf>
    <xf numFmtId="165"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49" fontId="3" fillId="0" borderId="9" xfId="0" applyNumberFormat="1" applyFont="1" applyBorder="1" applyAlignment="1">
      <alignment horizontal="center" vertical="center"/>
    </xf>
    <xf numFmtId="165" fontId="4" fillId="0" borderId="5" xfId="0" applyNumberFormat="1" applyFont="1" applyBorder="1"/>
    <xf numFmtId="165" fontId="4" fillId="0" borderId="0" xfId="0" applyNumberFormat="1" applyFont="1"/>
    <xf numFmtId="0" fontId="0" fillId="8" borderId="0" xfId="0" applyFill="1"/>
    <xf numFmtId="0" fontId="2" fillId="9" borderId="0" xfId="0" applyFont="1" applyFill="1"/>
    <xf numFmtId="0" fontId="8" fillId="0" borderId="11" xfId="0" applyFont="1" applyBorder="1" applyAlignment="1">
      <alignment horizontal="left" vertical="center"/>
    </xf>
    <xf numFmtId="49" fontId="5" fillId="0" borderId="9" xfId="0" applyNumberFormat="1" applyFont="1" applyBorder="1" applyAlignment="1">
      <alignment horizontal="center"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horizontal="center" vertical="center"/>
    </xf>
    <xf numFmtId="0" fontId="2" fillId="0" borderId="6" xfId="0" applyFont="1" applyBorder="1" applyAlignment="1">
      <alignment horizontal="left" vertical="center"/>
    </xf>
    <xf numFmtId="0" fontId="5" fillId="0" borderId="5" xfId="2" applyFont="1" applyBorder="1" applyAlignment="1">
      <alignment vertical="top" wrapText="1"/>
    </xf>
    <xf numFmtId="3" fontId="5" fillId="2" borderId="5" xfId="0" applyNumberFormat="1" applyFont="1" applyFill="1" applyBorder="1" applyAlignment="1">
      <alignment horizontal="center" vertical="center"/>
    </xf>
    <xf numFmtId="3" fontId="5" fillId="5" borderId="5" xfId="0" applyNumberFormat="1" applyFont="1" applyFill="1" applyBorder="1" applyAlignment="1">
      <alignment horizontal="center" vertical="center"/>
    </xf>
    <xf numFmtId="0" fontId="26" fillId="0" borderId="0" xfId="0" applyFont="1" applyAlignment="1">
      <alignment horizontal="center"/>
    </xf>
    <xf numFmtId="0" fontId="27" fillId="0" borderId="0" xfId="0" applyFont="1" applyAlignment="1">
      <alignment horizontal="center"/>
    </xf>
    <xf numFmtId="0" fontId="2" fillId="9" borderId="26" xfId="0" applyFont="1" applyFill="1" applyBorder="1"/>
    <xf numFmtId="0" fontId="2" fillId="9" borderId="5" xfId="0" applyFont="1" applyFill="1" applyBorder="1"/>
    <xf numFmtId="0" fontId="2" fillId="9" borderId="27" xfId="0" applyFont="1" applyFill="1" applyBorder="1"/>
    <xf numFmtId="0" fontId="2" fillId="9" borderId="9" xfId="0" applyFont="1" applyFill="1" applyBorder="1"/>
    <xf numFmtId="49" fontId="4" fillId="0" borderId="0" xfId="0" applyNumberFormat="1" applyFont="1" applyAlignment="1">
      <alignment horizontal="right"/>
    </xf>
    <xf numFmtId="0" fontId="12" fillId="0" borderId="31" xfId="0" applyFont="1" applyBorder="1" applyAlignment="1">
      <alignment horizontal="center" vertical="center" wrapText="1"/>
    </xf>
    <xf numFmtId="0" fontId="5" fillId="0" borderId="23" xfId="0" applyFont="1" applyBorder="1" applyAlignment="1">
      <alignment horizontal="center" vertical="center"/>
    </xf>
    <xf numFmtId="0" fontId="5" fillId="0" borderId="5" xfId="0" applyFont="1" applyBorder="1" applyAlignment="1">
      <alignment horizontal="center" vertical="center"/>
    </xf>
    <xf numFmtId="165" fontId="3" fillId="11" borderId="23" xfId="0" applyNumberFormat="1" applyFont="1" applyFill="1" applyBorder="1" applyAlignment="1">
      <alignment horizontal="right" indent="1"/>
    </xf>
    <xf numFmtId="165" fontId="3" fillId="11" borderId="5" xfId="0" applyNumberFormat="1" applyFont="1" applyFill="1" applyBorder="1" applyAlignment="1">
      <alignment horizontal="right" indent="1"/>
    </xf>
    <xf numFmtId="165" fontId="5" fillId="0" borderId="30" xfId="0" applyNumberFormat="1" applyFont="1" applyBorder="1" applyAlignment="1">
      <alignment horizontal="right" indent="1"/>
    </xf>
    <xf numFmtId="165" fontId="5" fillId="0" borderId="35" xfId="0" applyNumberFormat="1" applyFont="1" applyBorder="1" applyAlignment="1">
      <alignment horizontal="right" indent="1"/>
    </xf>
    <xf numFmtId="165" fontId="4" fillId="0" borderId="11" xfId="0" applyNumberFormat="1" applyFont="1" applyBorder="1" applyAlignment="1">
      <alignment horizontal="right" indent="1"/>
    </xf>
    <xf numFmtId="165" fontId="5" fillId="0" borderId="0" xfId="0" applyNumberFormat="1" applyFont="1" applyAlignment="1">
      <alignment horizontal="right" indent="1"/>
    </xf>
    <xf numFmtId="165" fontId="4" fillId="0" borderId="5" xfId="0" applyNumberFormat="1" applyFont="1" applyBorder="1" applyAlignment="1">
      <alignment horizontal="right" vertical="center"/>
    </xf>
    <xf numFmtId="165" fontId="4" fillId="0" borderId="40" xfId="0" applyNumberFormat="1" applyFont="1" applyBorder="1" applyAlignment="1">
      <alignment horizontal="right" indent="1"/>
    </xf>
    <xf numFmtId="165" fontId="4" fillId="0" borderId="40" xfId="0" applyNumberFormat="1" applyFont="1" applyBorder="1" applyAlignment="1">
      <alignment horizontal="right"/>
    </xf>
    <xf numFmtId="5" fontId="29" fillId="0" borderId="5" xfId="1" applyNumberFormat="1" applyFont="1" applyBorder="1"/>
    <xf numFmtId="166" fontId="29" fillId="0" borderId="5" xfId="0" applyNumberFormat="1" applyFont="1" applyBorder="1"/>
    <xf numFmtId="0" fontId="5" fillId="0" borderId="5" xfId="2" applyFont="1" applyBorder="1" applyAlignment="1">
      <alignment vertical="center" wrapText="1"/>
    </xf>
    <xf numFmtId="167" fontId="2" fillId="0" borderId="34" xfId="0" applyNumberFormat="1" applyFont="1" applyBorder="1" applyAlignment="1">
      <alignment horizontal="right"/>
    </xf>
    <xf numFmtId="165" fontId="4" fillId="0" borderId="34" xfId="0" applyNumberFormat="1" applyFont="1" applyBorder="1"/>
    <xf numFmtId="165" fontId="2" fillId="0" borderId="34" xfId="0" applyNumberFormat="1" applyFont="1" applyBorder="1"/>
    <xf numFmtId="165" fontId="2" fillId="0" borderId="0" xfId="0" applyNumberFormat="1" applyFont="1"/>
    <xf numFmtId="167" fontId="2" fillId="0" borderId="43" xfId="0" applyNumberFormat="1" applyFont="1" applyBorder="1" applyAlignment="1">
      <alignment horizontal="right"/>
    </xf>
    <xf numFmtId="167" fontId="2" fillId="0" borderId="45" xfId="0" applyNumberFormat="1" applyFont="1" applyBorder="1" applyAlignment="1">
      <alignment horizontal="right"/>
    </xf>
    <xf numFmtId="167" fontId="2" fillId="0" borderId="46" xfId="0" applyNumberFormat="1" applyFont="1" applyBorder="1" applyAlignment="1">
      <alignment horizontal="right"/>
    </xf>
    <xf numFmtId="165" fontId="4" fillId="0" borderId="46" xfId="0" applyNumberFormat="1" applyFont="1" applyBorder="1"/>
    <xf numFmtId="165" fontId="2" fillId="0" borderId="46" xfId="0" applyNumberFormat="1" applyFont="1" applyBorder="1"/>
    <xf numFmtId="0" fontId="0" fillId="0" borderId="0" xfId="0" applyAlignment="1">
      <alignment horizontal="center" vertical="center" wrapText="1"/>
    </xf>
    <xf numFmtId="49" fontId="4" fillId="0" borderId="0" xfId="0" applyNumberFormat="1" applyFont="1" applyAlignment="1">
      <alignment horizontal="center" vertical="center"/>
    </xf>
    <xf numFmtId="0" fontId="5" fillId="0" borderId="9" xfId="0" applyFont="1" applyBorder="1" applyAlignment="1">
      <alignment vertical="center" wrapText="1"/>
    </xf>
    <xf numFmtId="0" fontId="12" fillId="0" borderId="47" xfId="0" applyFont="1" applyBorder="1" applyAlignment="1">
      <alignment horizontal="center" vertical="center" wrapText="1"/>
    </xf>
    <xf numFmtId="165" fontId="25" fillId="0" borderId="5" xfId="0" applyNumberFormat="1" applyFont="1" applyBorder="1"/>
    <xf numFmtId="165" fontId="30" fillId="5" borderId="5" xfId="0" applyNumberFormat="1" applyFont="1" applyFill="1" applyBorder="1" applyAlignment="1">
      <alignment horizontal="right" vertical="center"/>
    </xf>
    <xf numFmtId="0" fontId="14" fillId="0" borderId="0" xfId="0" applyFont="1" applyAlignment="1">
      <alignment horizontal="left" indent="1"/>
    </xf>
    <xf numFmtId="3" fontId="2" fillId="5" borderId="0" xfId="0" applyNumberFormat="1" applyFont="1" applyFill="1" applyAlignment="1">
      <alignment horizontal="center" vertical="center"/>
    </xf>
    <xf numFmtId="49" fontId="25" fillId="0" borderId="5" xfId="0" applyNumberFormat="1" applyFont="1" applyBorder="1" applyAlignment="1">
      <alignment horizontal="center" vertical="center"/>
    </xf>
    <xf numFmtId="0" fontId="25" fillId="0" borderId="5" xfId="0" applyFont="1" applyBorder="1" applyAlignment="1">
      <alignment horizontal="center" vertical="center"/>
    </xf>
    <xf numFmtId="0" fontId="2" fillId="0" borderId="4" xfId="0" applyFont="1" applyBorder="1" applyAlignment="1">
      <alignment horizontal="right"/>
    </xf>
    <xf numFmtId="0" fontId="2" fillId="0" borderId="8" xfId="0" applyFont="1" applyBorder="1" applyAlignment="1">
      <alignment horizontal="right"/>
    </xf>
    <xf numFmtId="0" fontId="12" fillId="0" borderId="44" xfId="0" applyFont="1" applyBorder="1" applyAlignment="1">
      <alignment horizontal="center" vertical="center"/>
    </xf>
    <xf numFmtId="165" fontId="2" fillId="10" borderId="5" xfId="0" applyNumberFormat="1" applyFont="1" applyFill="1" applyBorder="1"/>
    <xf numFmtId="3" fontId="2" fillId="0" borderId="48" xfId="0" applyNumberFormat="1" applyFont="1" applyBorder="1"/>
    <xf numFmtId="3" fontId="2" fillId="0" borderId="49" xfId="0" applyNumberFormat="1" applyFont="1" applyBorder="1"/>
    <xf numFmtId="3" fontId="2" fillId="0" borderId="14" xfId="0" applyNumberFormat="1" applyFont="1" applyBorder="1"/>
    <xf numFmtId="3" fontId="2" fillId="0" borderId="6" xfId="0" applyNumberFormat="1" applyFont="1" applyBorder="1"/>
    <xf numFmtId="165" fontId="4" fillId="0" borderId="50" xfId="0" applyNumberFormat="1" applyFont="1" applyBorder="1"/>
    <xf numFmtId="165" fontId="4" fillId="0" borderId="51" xfId="0" applyNumberFormat="1" applyFont="1" applyBorder="1"/>
    <xf numFmtId="165" fontId="4" fillId="0" borderId="52" xfId="0" applyNumberFormat="1" applyFont="1" applyBorder="1"/>
    <xf numFmtId="165" fontId="2" fillId="0" borderId="53" xfId="0" applyNumberFormat="1" applyFont="1" applyBorder="1"/>
    <xf numFmtId="165" fontId="2" fillId="0" borderId="54" xfId="0" applyNumberFormat="1" applyFont="1" applyBorder="1"/>
    <xf numFmtId="165" fontId="4" fillId="10" borderId="40" xfId="0" applyNumberFormat="1" applyFont="1" applyFill="1" applyBorder="1"/>
    <xf numFmtId="165" fontId="4" fillId="10" borderId="52" xfId="0" applyNumberFormat="1" applyFont="1" applyFill="1" applyBorder="1"/>
    <xf numFmtId="14" fontId="2" fillId="0" borderId="29" xfId="0" applyNumberFormat="1"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4" fillId="0" borderId="12" xfId="0" applyFont="1" applyBorder="1" applyAlignment="1">
      <alignment horizontal="left" vertical="center" indent="1"/>
    </xf>
    <xf numFmtId="0" fontId="12" fillId="5" borderId="7" xfId="0" applyFont="1" applyFill="1" applyBorder="1" applyAlignment="1">
      <alignment horizontal="center" vertical="center"/>
    </xf>
    <xf numFmtId="3" fontId="2" fillId="5" borderId="5" xfId="0" applyNumberFormat="1" applyFont="1" applyFill="1" applyBorder="1" applyAlignment="1">
      <alignment horizontal="center" vertical="center"/>
    </xf>
    <xf numFmtId="0" fontId="12" fillId="0" borderId="8" xfId="0" applyFont="1" applyBorder="1" applyAlignment="1">
      <alignment horizontal="center" vertical="center" wrapText="1"/>
    </xf>
    <xf numFmtId="0" fontId="12" fillId="5" borderId="5" xfId="0" applyFont="1" applyFill="1" applyBorder="1" applyAlignment="1">
      <alignment horizontal="center" vertical="center"/>
    </xf>
    <xf numFmtId="0" fontId="12" fillId="0" borderId="9" xfId="0" applyFont="1" applyBorder="1" applyAlignment="1">
      <alignment horizontal="left" vertical="center" indent="1"/>
    </xf>
    <xf numFmtId="0" fontId="4" fillId="0" borderId="18" xfId="0" applyFont="1" applyBorder="1"/>
    <xf numFmtId="49" fontId="4" fillId="0" borderId="28" xfId="0" applyNumberFormat="1" applyFont="1" applyBorder="1" applyAlignment="1">
      <alignment horizontal="center"/>
    </xf>
    <xf numFmtId="0" fontId="4" fillId="0" borderId="55" xfId="0" applyFont="1" applyBorder="1"/>
    <xf numFmtId="0" fontId="4" fillId="0" borderId="47" xfId="0" applyFont="1" applyBorder="1" applyAlignment="1">
      <alignment horizontal="center"/>
    </xf>
    <xf numFmtId="49" fontId="4" fillId="0" borderId="23" xfId="0" applyNumberFormat="1" applyFont="1" applyBorder="1" applyAlignment="1">
      <alignment horizontal="center"/>
    </xf>
    <xf numFmtId="0" fontId="4" fillId="0" borderId="46" xfId="0" applyFont="1" applyBorder="1" applyAlignment="1">
      <alignment horizontal="center"/>
    </xf>
    <xf numFmtId="49" fontId="2" fillId="0" borderId="23" xfId="0" applyNumberFormat="1" applyFont="1" applyBorder="1" applyAlignment="1">
      <alignment horizontal="center" vertical="center"/>
    </xf>
    <xf numFmtId="3" fontId="2" fillId="0" borderId="46" xfId="0" applyNumberFormat="1" applyFont="1" applyBorder="1"/>
    <xf numFmtId="0" fontId="4" fillId="0" borderId="46" xfId="0" applyFont="1" applyBorder="1"/>
    <xf numFmtId="0" fontId="2" fillId="0" borderId="46" xfId="0" applyFont="1" applyBorder="1"/>
    <xf numFmtId="49" fontId="2" fillId="0" borderId="23" xfId="0" applyNumberFormat="1" applyFont="1" applyBorder="1" applyAlignment="1">
      <alignment horizontal="center"/>
    </xf>
    <xf numFmtId="49" fontId="4" fillId="0" borderId="23" xfId="0" applyNumberFormat="1" applyFont="1" applyBorder="1" applyAlignment="1">
      <alignment horizontal="center" vertical="center"/>
    </xf>
    <xf numFmtId="0" fontId="2" fillId="0" borderId="53" xfId="0" applyFont="1" applyBorder="1"/>
    <xf numFmtId="0" fontId="4" fillId="0" borderId="30" xfId="0" applyFont="1" applyBorder="1"/>
    <xf numFmtId="0" fontId="4" fillId="0" borderId="36" xfId="0" applyFont="1" applyBorder="1"/>
    <xf numFmtId="0" fontId="23" fillId="0" borderId="5" xfId="0" applyFont="1" applyBorder="1" applyAlignment="1">
      <alignment horizontal="center" vertical="center"/>
    </xf>
    <xf numFmtId="165" fontId="2" fillId="0" borderId="10" xfId="0" applyNumberFormat="1" applyFont="1" applyBorder="1"/>
    <xf numFmtId="0" fontId="12" fillId="0" borderId="30" xfId="0" applyFont="1" applyBorder="1" applyAlignment="1">
      <alignment horizontal="center" vertical="center" wrapText="1"/>
    </xf>
    <xf numFmtId="0" fontId="12" fillId="0" borderId="35" xfId="0" applyFont="1" applyBorder="1" applyAlignment="1">
      <alignment horizontal="center" vertical="center" wrapText="1"/>
    </xf>
    <xf numFmtId="0" fontId="5" fillId="0" borderId="34" xfId="0" applyFont="1" applyBorder="1" applyAlignment="1">
      <alignment horizontal="center" vertical="center"/>
    </xf>
    <xf numFmtId="165" fontId="3" fillId="11" borderId="34" xfId="0" applyNumberFormat="1" applyFont="1" applyFill="1" applyBorder="1" applyAlignment="1">
      <alignment horizontal="right" indent="1"/>
    </xf>
    <xf numFmtId="165" fontId="5" fillId="0" borderId="31" xfId="0" applyNumberFormat="1" applyFont="1" applyBorder="1" applyAlignment="1">
      <alignment horizontal="right" indent="1"/>
    </xf>
    <xf numFmtId="0" fontId="1" fillId="0" borderId="0" xfId="0" applyFont="1" applyAlignment="1">
      <alignment horizontal="right"/>
    </xf>
    <xf numFmtId="0" fontId="28" fillId="0" borderId="0" xfId="0" applyFont="1" applyAlignment="1">
      <alignment horizontal="right"/>
    </xf>
    <xf numFmtId="0" fontId="2" fillId="0" borderId="7" xfId="0" applyFont="1" applyBorder="1" applyAlignment="1">
      <alignment horizontal="right"/>
    </xf>
    <xf numFmtId="0" fontId="4" fillId="0" borderId="0" xfId="0" applyFont="1" applyAlignment="1">
      <alignment horizontal="right" vertical="center"/>
    </xf>
    <xf numFmtId="0" fontId="2" fillId="0" borderId="0" xfId="0" applyFont="1" applyAlignment="1" applyProtection="1">
      <alignment vertical="center"/>
      <protection locked="0"/>
    </xf>
    <xf numFmtId="0" fontId="2" fillId="0" borderId="0" xfId="0" applyFont="1" applyAlignment="1">
      <alignment horizontal="left"/>
    </xf>
    <xf numFmtId="0" fontId="0" fillId="0" borderId="0" xfId="0" applyAlignment="1">
      <alignment horizontal="left"/>
    </xf>
    <xf numFmtId="0" fontId="2" fillId="0" borderId="60" xfId="0" applyFont="1" applyBorder="1" applyAlignment="1" applyProtection="1">
      <alignment vertical="center"/>
      <protection locked="0"/>
    </xf>
    <xf numFmtId="0" fontId="2" fillId="0" borderId="61" xfId="0" applyFont="1" applyBorder="1" applyAlignment="1" applyProtection="1">
      <alignment vertical="center"/>
      <protection locked="0"/>
    </xf>
    <xf numFmtId="0" fontId="2" fillId="0" borderId="4" xfId="0" applyFont="1" applyBorder="1"/>
    <xf numFmtId="165" fontId="4" fillId="0" borderId="40" xfId="0" applyNumberFormat="1" applyFont="1" applyBorder="1"/>
    <xf numFmtId="0" fontId="2" fillId="0" borderId="11" xfId="0" applyFont="1" applyBorder="1" applyAlignment="1">
      <alignment horizontal="right"/>
    </xf>
    <xf numFmtId="0" fontId="4" fillId="0" borderId="16" xfId="0" applyFont="1" applyBorder="1" applyAlignment="1">
      <alignment horizontal="right"/>
    </xf>
    <xf numFmtId="0" fontId="2" fillId="0" borderId="0" xfId="0" applyFont="1" applyAlignment="1">
      <alignment horizontal="right"/>
    </xf>
    <xf numFmtId="0" fontId="4" fillId="0" borderId="28" xfId="0" applyFont="1" applyBorder="1" applyAlignment="1" applyProtection="1">
      <alignment horizontal="right" vertical="center"/>
      <protection locked="0"/>
    </xf>
    <xf numFmtId="0" fontId="4" fillId="0" borderId="23" xfId="0" applyFont="1" applyBorder="1" applyAlignment="1" applyProtection="1">
      <alignment horizontal="right" vertical="center"/>
      <protection locked="0"/>
    </xf>
    <xf numFmtId="0" fontId="4" fillId="0" borderId="58" xfId="0" applyFont="1" applyBorder="1" applyAlignment="1" applyProtection="1">
      <alignment horizontal="right" vertical="center"/>
      <protection locked="0"/>
    </xf>
    <xf numFmtId="0" fontId="4" fillId="0" borderId="59" xfId="0" applyFont="1" applyBorder="1" applyAlignment="1" applyProtection="1">
      <alignment horizontal="right" vertical="center"/>
      <protection locked="0"/>
    </xf>
    <xf numFmtId="0" fontId="2" fillId="0" borderId="18" xfId="0" applyFont="1" applyBorder="1" applyAlignment="1">
      <alignment horizontal="left" vertical="center"/>
    </xf>
    <xf numFmtId="0" fontId="0" fillId="0" borderId="18" xfId="0" applyBorder="1" applyAlignment="1">
      <alignment vertical="center"/>
    </xf>
    <xf numFmtId="0" fontId="2" fillId="0" borderId="4" xfId="0" applyFont="1" applyBorder="1" applyAlignment="1">
      <alignment horizontal="left" vertical="center"/>
    </xf>
    <xf numFmtId="0" fontId="0" fillId="0" borderId="4" xfId="0" applyBorder="1" applyAlignment="1">
      <alignment vertical="center"/>
    </xf>
    <xf numFmtId="0" fontId="26" fillId="0" borderId="4"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0" fillId="0" borderId="38" xfId="0" applyBorder="1"/>
    <xf numFmtId="0" fontId="12" fillId="0" borderId="0" xfId="0" applyFont="1" applyAlignment="1">
      <alignment horizontal="center" vertical="center" wrapText="1"/>
    </xf>
    <xf numFmtId="0" fontId="31" fillId="0" borderId="2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34" xfId="0" applyFont="1" applyBorder="1" applyAlignment="1">
      <alignment horizontal="center" vertical="center" wrapText="1"/>
    </xf>
    <xf numFmtId="49" fontId="2" fillId="0" borderId="0" xfId="0" applyNumberFormat="1" applyFont="1" applyAlignment="1">
      <alignment horizontal="center" vertical="center"/>
    </xf>
    <xf numFmtId="0" fontId="2" fillId="0" borderId="5" xfId="0" applyFont="1" applyBorder="1" applyAlignment="1">
      <alignment horizontal="right"/>
    </xf>
    <xf numFmtId="165" fontId="4" fillId="0" borderId="8" xfId="0" applyNumberFormat="1" applyFont="1" applyBorder="1"/>
    <xf numFmtId="0" fontId="4" fillId="0" borderId="8" xfId="0" applyFont="1" applyBorder="1" applyAlignment="1">
      <alignment horizontal="right"/>
    </xf>
    <xf numFmtId="0" fontId="2" fillId="0" borderId="18"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center"/>
    </xf>
    <xf numFmtId="0" fontId="12" fillId="0" borderId="5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4" xfId="0" applyFont="1" applyBorder="1" applyAlignment="1">
      <alignment horizontal="center" vertical="center" wrapText="1"/>
    </xf>
    <xf numFmtId="0" fontId="33" fillId="7" borderId="5" xfId="0" applyFont="1" applyFill="1" applyBorder="1" applyAlignment="1">
      <alignment horizontal="center" vertical="center"/>
    </xf>
    <xf numFmtId="165" fontId="0" fillId="0" borderId="0" xfId="0" applyNumberFormat="1"/>
    <xf numFmtId="165" fontId="13" fillId="0" borderId="0" xfId="0" applyNumberFormat="1" applyFont="1"/>
    <xf numFmtId="3" fontId="3" fillId="15" borderId="5" xfId="0" applyNumberFormat="1" applyFont="1" applyFill="1" applyBorder="1" applyAlignment="1">
      <alignment horizontal="center" vertical="center"/>
    </xf>
    <xf numFmtId="3" fontId="3" fillId="0" borderId="23" xfId="0" applyNumberFormat="1" applyFont="1" applyBorder="1" applyAlignment="1">
      <alignment horizontal="right" indent="1"/>
    </xf>
    <xf numFmtId="3" fontId="3" fillId="0" borderId="5" xfId="0" applyNumberFormat="1" applyFont="1" applyBorder="1" applyAlignment="1">
      <alignment horizontal="right" indent="1"/>
    </xf>
    <xf numFmtId="165" fontId="3" fillId="0" borderId="34" xfId="0" applyNumberFormat="1" applyFont="1" applyBorder="1" applyAlignment="1">
      <alignment horizontal="right" indent="1"/>
    </xf>
    <xf numFmtId="165" fontId="3" fillId="0" borderId="31" xfId="0" applyNumberFormat="1" applyFont="1" applyBorder="1" applyAlignment="1">
      <alignment horizontal="right" indent="1"/>
    </xf>
    <xf numFmtId="3" fontId="3" fillId="0" borderId="30" xfId="0" applyNumberFormat="1" applyFont="1" applyBorder="1" applyAlignment="1">
      <alignment horizontal="right" indent="1"/>
    </xf>
    <xf numFmtId="3" fontId="3" fillId="0" borderId="35" xfId="0" applyNumberFormat="1" applyFont="1" applyBorder="1" applyAlignment="1">
      <alignment horizontal="right" indent="1"/>
    </xf>
    <xf numFmtId="165" fontId="5" fillId="0" borderId="5" xfId="0" applyNumberFormat="1" applyFont="1" applyBorder="1" applyAlignment="1">
      <alignment horizontal="right" vertical="center"/>
    </xf>
    <xf numFmtId="0" fontId="2" fillId="9" borderId="8" xfId="0" applyFont="1" applyFill="1" applyBorder="1"/>
    <xf numFmtId="0" fontId="2" fillId="9" borderId="0" xfId="0" applyFont="1" applyFill="1" applyAlignment="1">
      <alignment horizontal="center"/>
    </xf>
    <xf numFmtId="0" fontId="2" fillId="9" borderId="8" xfId="0" applyFont="1" applyFill="1" applyBorder="1" applyAlignment="1">
      <alignment horizontal="center"/>
    </xf>
    <xf numFmtId="0" fontId="2" fillId="0" borderId="24" xfId="0" applyFont="1" applyBorder="1" applyAlignment="1">
      <alignment horizontal="center"/>
    </xf>
    <xf numFmtId="0" fontId="2" fillId="7" borderId="4" xfId="0" applyFont="1" applyFill="1" applyBorder="1" applyAlignment="1">
      <alignment vertical="center"/>
    </xf>
    <xf numFmtId="0" fontId="2" fillId="7" borderId="8" xfId="0" applyFont="1" applyFill="1" applyBorder="1" applyAlignment="1">
      <alignment vertical="center"/>
    </xf>
    <xf numFmtId="0" fontId="2" fillId="16" borderId="7" xfId="0" applyFont="1" applyFill="1" applyBorder="1" applyAlignment="1">
      <alignment horizontal="center" vertical="center" wrapText="1"/>
    </xf>
    <xf numFmtId="0" fontId="2" fillId="16" borderId="4" xfId="0" applyFont="1" applyFill="1" applyBorder="1" applyAlignment="1">
      <alignment horizontal="center" vertical="center"/>
    </xf>
    <xf numFmtId="0" fontId="2" fillId="16" borderId="8" xfId="0" applyFont="1" applyFill="1" applyBorder="1" applyAlignment="1">
      <alignment horizontal="center" vertical="center"/>
    </xf>
    <xf numFmtId="0" fontId="10" fillId="16" borderId="4" xfId="0" applyFont="1" applyFill="1" applyBorder="1" applyAlignment="1">
      <alignment horizontal="center"/>
    </xf>
    <xf numFmtId="0" fontId="1" fillId="0" borderId="0" xfId="0" applyFont="1" applyAlignment="1">
      <alignment horizontal="center" vertical="center" wrapText="1"/>
    </xf>
    <xf numFmtId="49" fontId="2" fillId="7" borderId="7" xfId="0" applyNumberFormat="1" applyFont="1" applyFill="1" applyBorder="1" applyAlignment="1">
      <alignment vertical="center"/>
    </xf>
    <xf numFmtId="0" fontId="13" fillId="0" borderId="0" xfId="0" applyFont="1" applyAlignment="1">
      <alignment horizontal="left" vertical="center"/>
    </xf>
    <xf numFmtId="0" fontId="0" fillId="0" borderId="0" xfId="0" applyAlignment="1">
      <alignment vertical="center"/>
    </xf>
    <xf numFmtId="0" fontId="13" fillId="0" borderId="0" xfId="0" applyFont="1" applyAlignment="1">
      <alignment vertical="center"/>
    </xf>
    <xf numFmtId="49" fontId="2" fillId="0" borderId="18" xfId="0" applyNumberFormat="1" applyFont="1" applyBorder="1" applyAlignment="1" applyProtection="1">
      <alignment horizontal="left"/>
      <protection locked="0"/>
    </xf>
    <xf numFmtId="49" fontId="2" fillId="0" borderId="4" xfId="0" applyNumberFormat="1" applyFont="1" applyBorder="1" applyAlignment="1" applyProtection="1">
      <alignment horizontal="left"/>
      <protection locked="0"/>
    </xf>
    <xf numFmtId="0" fontId="34" fillId="0" borderId="0" xfId="0" applyFont="1" applyAlignment="1">
      <alignment horizontal="left"/>
    </xf>
    <xf numFmtId="0" fontId="2" fillId="9" borderId="5" xfId="0" applyFont="1" applyFill="1" applyBorder="1" applyAlignment="1">
      <alignment horizontal="center" vertical="center"/>
    </xf>
    <xf numFmtId="0" fontId="2" fillId="9" borderId="8" xfId="0" applyFont="1" applyFill="1" applyBorder="1" applyAlignment="1">
      <alignment vertical="center"/>
    </xf>
    <xf numFmtId="49" fontId="0" fillId="0" borderId="0" xfId="0" applyNumberFormat="1" applyAlignment="1">
      <alignment vertical="center"/>
    </xf>
    <xf numFmtId="3" fontId="2" fillId="0" borderId="0" xfId="0" applyNumberFormat="1" applyFont="1" applyAlignment="1">
      <alignment vertical="center"/>
    </xf>
    <xf numFmtId="0" fontId="27" fillId="0" borderId="0" xfId="0" applyFont="1" applyAlignment="1">
      <alignment horizontal="center" vertical="center"/>
    </xf>
    <xf numFmtId="0" fontId="1" fillId="0" borderId="0" xfId="0" applyFont="1" applyAlignment="1">
      <alignment vertical="center"/>
    </xf>
    <xf numFmtId="0" fontId="1" fillId="0" borderId="4" xfId="0" applyFont="1" applyBorder="1" applyAlignment="1">
      <alignment horizontal="left" vertical="center"/>
    </xf>
    <xf numFmtId="0" fontId="4" fillId="5" borderId="5" xfId="0" applyFont="1" applyFill="1" applyBorder="1" applyAlignment="1">
      <alignment horizontal="center" vertical="center"/>
    </xf>
    <xf numFmtId="0" fontId="3" fillId="2" borderId="9" xfId="0" applyFont="1" applyFill="1" applyBorder="1" applyAlignment="1">
      <alignment horizontal="center" vertical="center" wrapText="1"/>
    </xf>
    <xf numFmtId="9" fontId="2" fillId="2" borderId="8" xfId="0" applyNumberFormat="1" applyFont="1" applyFill="1" applyBorder="1" applyAlignment="1">
      <alignment horizontal="center" vertical="center"/>
    </xf>
    <xf numFmtId="0" fontId="0" fillId="0" borderId="7" xfId="0" applyBorder="1"/>
    <xf numFmtId="0" fontId="0" fillId="0" borderId="4" xfId="0" applyBorder="1"/>
    <xf numFmtId="0" fontId="0" fillId="0" borderId="8" xfId="0" applyBorder="1"/>
    <xf numFmtId="0" fontId="12" fillId="0" borderId="0" xfId="0" applyFont="1" applyAlignment="1">
      <alignment horizontal="left"/>
    </xf>
    <xf numFmtId="49" fontId="12" fillId="0" borderId="0" xfId="0" applyNumberFormat="1" applyFont="1" applyAlignment="1">
      <alignment horizontal="left"/>
    </xf>
    <xf numFmtId="0" fontId="5" fillId="11" borderId="23"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34" xfId="0" applyFont="1" applyFill="1" applyBorder="1" applyAlignment="1">
      <alignment horizontal="center" vertical="center"/>
    </xf>
    <xf numFmtId="0" fontId="3" fillId="11" borderId="5" xfId="0" applyFont="1" applyFill="1" applyBorder="1" applyAlignment="1">
      <alignment horizontal="center" vertical="center"/>
    </xf>
    <xf numFmtId="0" fontId="2" fillId="0" borderId="5" xfId="0" applyFont="1" applyBorder="1" applyAlignment="1">
      <alignment horizontal="left" vertical="center"/>
    </xf>
    <xf numFmtId="0" fontId="4" fillId="0" borderId="18" xfId="0" applyFont="1" applyBorder="1" applyAlignment="1">
      <alignment vertical="center"/>
    </xf>
    <xf numFmtId="49" fontId="15" fillId="13" borderId="65" xfId="0" applyNumberFormat="1" applyFont="1" applyFill="1" applyBorder="1" applyAlignment="1">
      <alignment horizontal="left" vertical="center"/>
    </xf>
    <xf numFmtId="0" fontId="16" fillId="14" borderId="0" xfId="0" applyFont="1" applyFill="1" applyAlignment="1">
      <alignment horizontal="left" vertical="center"/>
    </xf>
    <xf numFmtId="0" fontId="16" fillId="14" borderId="66" xfId="0" applyFont="1" applyFill="1" applyBorder="1" applyAlignment="1">
      <alignment horizontal="left" vertical="center"/>
    </xf>
    <xf numFmtId="49" fontId="15" fillId="10" borderId="65" xfId="0" applyNumberFormat="1" applyFont="1" applyFill="1" applyBorder="1" applyAlignment="1">
      <alignment horizontal="left" vertical="center"/>
    </xf>
    <xf numFmtId="0" fontId="16" fillId="10" borderId="0" xfId="0" applyFont="1" applyFill="1" applyAlignment="1">
      <alignment horizontal="left" vertical="center"/>
    </xf>
    <xf numFmtId="0" fontId="16" fillId="10" borderId="66" xfId="0" applyFont="1" applyFill="1" applyBorder="1" applyAlignment="1">
      <alignment horizontal="left" vertical="center"/>
    </xf>
    <xf numFmtId="0" fontId="34" fillId="0" borderId="0" xfId="0" applyFont="1"/>
    <xf numFmtId="0" fontId="0" fillId="0" borderId="0" xfId="0" applyAlignment="1">
      <alignment wrapText="1"/>
    </xf>
    <xf numFmtId="0" fontId="19" fillId="0" borderId="0" xfId="0" applyFont="1" applyAlignment="1">
      <alignment horizontal="left"/>
    </xf>
    <xf numFmtId="0" fontId="0" fillId="0" borderId="0" xfId="0" applyAlignment="1">
      <alignment horizontal="right"/>
    </xf>
    <xf numFmtId="0" fontId="35" fillId="0" borderId="0" xfId="0" applyFont="1" applyAlignment="1">
      <alignment vertical="center"/>
    </xf>
    <xf numFmtId="0" fontId="32" fillId="0" borderId="0" xfId="0" applyFont="1" applyAlignment="1">
      <alignment horizontal="center" vertical="center"/>
    </xf>
    <xf numFmtId="49" fontId="15" fillId="7" borderId="13" xfId="0" applyNumberFormat="1" applyFont="1" applyFill="1" applyBorder="1" applyAlignment="1">
      <alignment vertical="center"/>
    </xf>
    <xf numFmtId="0" fontId="16" fillId="7" borderId="6" xfId="0" applyFont="1" applyFill="1" applyBorder="1" applyAlignment="1">
      <alignment vertical="center"/>
    </xf>
    <xf numFmtId="0" fontId="16" fillId="7" borderId="14" xfId="0" applyFont="1" applyFill="1" applyBorder="1" applyAlignment="1">
      <alignment vertical="center"/>
    </xf>
    <xf numFmtId="0" fontId="16" fillId="13" borderId="0" xfId="0" applyFont="1" applyFill="1" applyAlignment="1">
      <alignment horizontal="left" vertical="center"/>
    </xf>
    <xf numFmtId="0" fontId="16" fillId="13" borderId="66" xfId="0" applyFont="1" applyFill="1" applyBorder="1" applyAlignment="1">
      <alignment horizontal="left" vertical="center"/>
    </xf>
    <xf numFmtId="0" fontId="15" fillId="14" borderId="65" xfId="0" applyFont="1" applyFill="1" applyBorder="1" applyAlignment="1">
      <alignment horizontal="left" vertical="center"/>
    </xf>
    <xf numFmtId="0" fontId="16" fillId="0" borderId="0" xfId="0" applyFont="1" applyAlignment="1">
      <alignment vertical="center"/>
    </xf>
    <xf numFmtId="165" fontId="4" fillId="5" borderId="0" xfId="0" applyNumberFormat="1" applyFont="1" applyFill="1" applyAlignment="1">
      <alignment vertical="center"/>
    </xf>
    <xf numFmtId="3" fontId="5" fillId="5" borderId="0" xfId="0" applyNumberFormat="1" applyFont="1" applyFill="1" applyAlignment="1">
      <alignment horizontal="center" vertical="center"/>
    </xf>
    <xf numFmtId="0" fontId="2" fillId="7" borderId="5" xfId="0" applyFont="1" applyFill="1" applyBorder="1" applyAlignment="1">
      <alignment horizontal="center" vertical="center"/>
    </xf>
    <xf numFmtId="2" fontId="2" fillId="7" borderId="5" xfId="0" applyNumberFormat="1" applyFont="1" applyFill="1" applyBorder="1" applyAlignment="1">
      <alignment horizontal="center" vertical="center"/>
    </xf>
    <xf numFmtId="168" fontId="4" fillId="0" borderId="5" xfId="3" applyNumberFormat="1" applyFont="1" applyFill="1" applyBorder="1" applyAlignment="1" applyProtection="1">
      <alignment horizontal="right" vertical="center"/>
    </xf>
    <xf numFmtId="3" fontId="3" fillId="11" borderId="23" xfId="0" applyNumberFormat="1" applyFont="1" applyFill="1" applyBorder="1" applyAlignment="1">
      <alignment horizontal="right" indent="1"/>
    </xf>
    <xf numFmtId="3" fontId="3" fillId="11" borderId="5" xfId="0" applyNumberFormat="1" applyFont="1" applyFill="1" applyBorder="1" applyAlignment="1">
      <alignment horizontal="right" indent="1"/>
    </xf>
    <xf numFmtId="3" fontId="3" fillId="11" borderId="5" xfId="0" applyNumberFormat="1" applyFont="1" applyFill="1" applyBorder="1" applyAlignment="1">
      <alignment horizontal="center" vertical="center"/>
    </xf>
    <xf numFmtId="3" fontId="2" fillId="0" borderId="5" xfId="0" applyNumberFormat="1" applyFont="1" applyBorder="1" applyAlignment="1">
      <alignment horizontal="center" vertical="center"/>
    </xf>
    <xf numFmtId="9" fontId="2" fillId="0" borderId="8" xfId="0" applyNumberFormat="1" applyFont="1" applyBorder="1" applyAlignment="1">
      <alignment horizontal="center" vertical="center"/>
    </xf>
    <xf numFmtId="3" fontId="2" fillId="0" borderId="5" xfId="0" applyNumberFormat="1" applyFont="1" applyBorder="1" applyAlignment="1">
      <alignment horizontal="right" vertical="center"/>
    </xf>
    <xf numFmtId="3" fontId="3" fillId="0" borderId="5" xfId="0" applyNumberFormat="1" applyFont="1" applyBorder="1" applyAlignment="1">
      <alignment horizontal="center" vertical="center"/>
    </xf>
    <xf numFmtId="0" fontId="1" fillId="10" borderId="32" xfId="0" applyFont="1" applyFill="1" applyBorder="1" applyAlignment="1">
      <alignment horizontal="center" wrapText="1"/>
    </xf>
    <xf numFmtId="0" fontId="0" fillId="0" borderId="33" xfId="0" applyBorder="1" applyAlignment="1">
      <alignment horizontal="center" wrapText="1"/>
    </xf>
    <xf numFmtId="0" fontId="1" fillId="10" borderId="37" xfId="0" applyFont="1" applyFill="1" applyBorder="1" applyAlignment="1">
      <alignment horizontal="center" vertical="top" wrapText="1"/>
    </xf>
    <xf numFmtId="0" fontId="0" fillId="0" borderId="39" xfId="0" applyBorder="1" applyAlignment="1">
      <alignment horizontal="center" vertical="top" wrapText="1"/>
    </xf>
    <xf numFmtId="0" fontId="2" fillId="0" borderId="0" xfId="0" applyFont="1" applyAlignment="1">
      <alignment horizontal="left" wrapText="1"/>
    </xf>
    <xf numFmtId="0" fontId="28" fillId="0" borderId="0" xfId="0" applyFont="1" applyAlignment="1">
      <alignment horizontal="right"/>
    </xf>
    <xf numFmtId="3" fontId="4" fillId="0" borderId="56" xfId="0" applyNumberFormat="1" applyFont="1" applyBorder="1" applyAlignment="1">
      <alignment horizontal="center"/>
    </xf>
    <xf numFmtId="3" fontId="4" fillId="0" borderId="17" xfId="0" applyNumberFormat="1" applyFont="1" applyBorder="1" applyAlignment="1">
      <alignment horizontal="center"/>
    </xf>
    <xf numFmtId="3" fontId="4" fillId="0" borderId="57" xfId="0" applyNumberFormat="1" applyFont="1" applyBorder="1" applyAlignment="1">
      <alignment horizontal="center"/>
    </xf>
    <xf numFmtId="49" fontId="2" fillId="0" borderId="0" xfId="0" applyNumberFormat="1" applyFont="1" applyAlignment="1">
      <alignment horizontal="center"/>
    </xf>
    <xf numFmtId="0" fontId="2" fillId="0" borderId="0" xfId="0" applyFont="1"/>
    <xf numFmtId="0" fontId="4" fillId="0" borderId="7" xfId="0" applyFont="1" applyBorder="1" applyAlignment="1">
      <alignment horizontal="right"/>
    </xf>
    <xf numFmtId="0" fontId="0" fillId="0" borderId="4" xfId="0" applyBorder="1" applyAlignment="1">
      <alignment horizontal="right"/>
    </xf>
    <xf numFmtId="0" fontId="0" fillId="0" borderId="8" xfId="0" applyBorder="1" applyAlignment="1">
      <alignment horizontal="right"/>
    </xf>
    <xf numFmtId="0" fontId="25" fillId="0" borderId="7" xfId="0" applyFont="1" applyBorder="1" applyAlignment="1">
      <alignment horizontal="right"/>
    </xf>
    <xf numFmtId="3" fontId="2" fillId="0" borderId="5" xfId="0" applyNumberFormat="1" applyFont="1" applyBorder="1" applyAlignment="1">
      <alignment horizontal="center"/>
    </xf>
    <xf numFmtId="0" fontId="0" fillId="0" borderId="5" xfId="0" applyBorder="1" applyAlignment="1">
      <alignment horizontal="center"/>
    </xf>
    <xf numFmtId="49" fontId="5" fillId="0" borderId="12"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4" fillId="0" borderId="12" xfId="0" applyFont="1" applyBorder="1" applyAlignment="1">
      <alignment horizontal="left" vertical="center" indent="1"/>
    </xf>
    <xf numFmtId="0" fontId="4" fillId="0" borderId="9" xfId="0" applyFont="1" applyBorder="1" applyAlignment="1">
      <alignment horizontal="left" vertical="center" indent="1"/>
    </xf>
    <xf numFmtId="0" fontId="4" fillId="5" borderId="12" xfId="0" applyFont="1" applyFill="1" applyBorder="1" applyAlignment="1">
      <alignment horizontal="center" vertical="center"/>
    </xf>
    <xf numFmtId="0" fontId="4" fillId="5" borderId="9" xfId="0" applyFont="1" applyFill="1" applyBorder="1" applyAlignment="1">
      <alignment horizontal="center" vertical="center"/>
    </xf>
    <xf numFmtId="0" fontId="2" fillId="7" borderId="7" xfId="0" applyFont="1" applyFill="1" applyBorder="1" applyAlignment="1">
      <alignment horizontal="left" vertical="center" indent="1"/>
    </xf>
    <xf numFmtId="0" fontId="2" fillId="7" borderId="4" xfId="0" applyFont="1" applyFill="1" applyBorder="1" applyAlignment="1">
      <alignment horizontal="left" vertical="center" indent="1"/>
    </xf>
    <xf numFmtId="0" fontId="0" fillId="0" borderId="8" xfId="0" applyBorder="1" applyAlignment="1">
      <alignment horizontal="left" vertical="center" indent="1"/>
    </xf>
    <xf numFmtId="0" fontId="2" fillId="0" borderId="7" xfId="0" applyFont="1" applyBorder="1" applyAlignment="1">
      <alignment horizontal="left" vertical="center" indent="1"/>
    </xf>
    <xf numFmtId="0" fontId="2" fillId="0" borderId="4" xfId="0" applyFont="1" applyBorder="1" applyAlignment="1">
      <alignment horizontal="left" vertical="center" indent="1"/>
    </xf>
    <xf numFmtId="0" fontId="4" fillId="0" borderId="13" xfId="0" applyFont="1" applyBorder="1" applyAlignment="1">
      <alignment horizontal="left" vertical="center" indent="1"/>
    </xf>
    <xf numFmtId="0" fontId="4" fillId="0" borderId="6" xfId="0" applyFont="1" applyBorder="1" applyAlignment="1">
      <alignment horizontal="left" vertical="center" indent="1"/>
    </xf>
    <xf numFmtId="0" fontId="0" fillId="0" borderId="14" xfId="0" applyBorder="1" applyAlignment="1">
      <alignment horizontal="left" vertical="center" indent="1"/>
    </xf>
    <xf numFmtId="0" fontId="12" fillId="0" borderId="10" xfId="0" applyFont="1" applyBorder="1" applyAlignment="1">
      <alignment horizontal="left" vertical="center" indent="1"/>
    </xf>
    <xf numFmtId="0" fontId="12" fillId="0" borderId="18" xfId="0" applyFont="1" applyBorder="1" applyAlignment="1">
      <alignment horizontal="left" vertical="center" indent="1"/>
    </xf>
    <xf numFmtId="0" fontId="0" fillId="0" borderId="24" xfId="0" applyBorder="1" applyAlignment="1">
      <alignment horizontal="left" vertical="center" indent="1"/>
    </xf>
    <xf numFmtId="0" fontId="4" fillId="0" borderId="4" xfId="0" applyFont="1"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2" fillId="7" borderId="7"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8" xfId="0" applyFont="1" applyFill="1" applyBorder="1" applyAlignment="1">
      <alignment horizontal="left" vertical="center" wrapText="1"/>
    </xf>
    <xf numFmtId="0" fontId="4" fillId="0" borderId="7" xfId="0" applyFont="1" applyBorder="1" applyAlignment="1">
      <alignment vertical="center"/>
    </xf>
    <xf numFmtId="0" fontId="2" fillId="0" borderId="4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42" xfId="0" applyFont="1" applyBorder="1" applyAlignment="1">
      <alignment horizontal="center" vertical="center" wrapText="1"/>
    </xf>
    <xf numFmtId="0" fontId="1" fillId="10" borderId="11"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xf>
    <xf numFmtId="0" fontId="3" fillId="17" borderId="7"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8" xfId="0" applyFont="1" applyFill="1" applyBorder="1" applyAlignment="1">
      <alignment horizontal="center" vertical="center"/>
    </xf>
    <xf numFmtId="0" fontId="3" fillId="16" borderId="7" xfId="0" applyFont="1" applyFill="1" applyBorder="1" applyAlignment="1">
      <alignment horizontal="center" vertical="center"/>
    </xf>
    <xf numFmtId="0" fontId="3" fillId="16" borderId="8" xfId="0" applyFont="1" applyFill="1" applyBorder="1" applyAlignment="1">
      <alignment horizontal="center" vertical="center"/>
    </xf>
    <xf numFmtId="0" fontId="4" fillId="0" borderId="41" xfId="0" applyFont="1" applyBorder="1" applyAlignment="1">
      <alignment horizontal="center" vertical="center" wrapText="1"/>
    </xf>
    <xf numFmtId="0" fontId="0" fillId="0" borderId="17" xfId="0" applyBorder="1" applyAlignment="1">
      <alignment vertical="center" wrapText="1"/>
    </xf>
    <xf numFmtId="0" fontId="0" fillId="0" borderId="42" xfId="0" applyBorder="1" applyAlignment="1">
      <alignment vertical="center" wrapText="1"/>
    </xf>
    <xf numFmtId="49" fontId="15" fillId="9" borderId="65" xfId="0" applyNumberFormat="1" applyFont="1" applyFill="1" applyBorder="1" applyAlignment="1">
      <alignment horizontal="left" vertical="center" wrapText="1"/>
    </xf>
    <xf numFmtId="0" fontId="16" fillId="0" borderId="0" xfId="0" applyFont="1" applyAlignment="1">
      <alignment horizontal="left" vertical="center"/>
    </xf>
    <xf numFmtId="0" fontId="16" fillId="0" borderId="66" xfId="0" applyFont="1" applyBorder="1" applyAlignment="1">
      <alignment horizontal="left" vertical="center"/>
    </xf>
    <xf numFmtId="0" fontId="16" fillId="0" borderId="65" xfId="0" applyFont="1" applyBorder="1" applyAlignment="1">
      <alignment horizontal="left" vertical="center"/>
    </xf>
    <xf numFmtId="49" fontId="15" fillId="13" borderId="65" xfId="0" applyNumberFormat="1" applyFont="1" applyFill="1" applyBorder="1" applyAlignment="1">
      <alignment horizontal="left" vertical="center" wrapText="1"/>
    </xf>
    <xf numFmtId="0" fontId="18" fillId="7" borderId="7" xfId="0" applyFont="1" applyFill="1" applyBorder="1" applyAlignment="1">
      <alignment horizontal="left" vertical="center" wrapText="1"/>
    </xf>
    <xf numFmtId="0" fontId="2" fillId="7" borderId="4" xfId="0" applyFont="1" applyFill="1" applyBorder="1" applyAlignment="1">
      <alignment horizontal="left" vertical="center"/>
    </xf>
    <xf numFmtId="0" fontId="2" fillId="7" borderId="8" xfId="0" applyFont="1" applyFill="1" applyBorder="1" applyAlignment="1">
      <alignment horizontal="left" vertical="center"/>
    </xf>
    <xf numFmtId="0" fontId="2" fillId="7" borderId="7" xfId="0" applyFont="1" applyFill="1"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vertical="center"/>
    </xf>
    <xf numFmtId="0" fontId="4" fillId="0" borderId="62" xfId="0" applyFont="1" applyBorder="1" applyAlignment="1">
      <alignment horizontal="left" vertical="center" indent="1"/>
    </xf>
    <xf numFmtId="0" fontId="4" fillId="0" borderId="63" xfId="0" applyFont="1" applyBorder="1" applyAlignment="1">
      <alignment horizontal="left" vertical="center" indent="1"/>
    </xf>
    <xf numFmtId="0" fontId="0" fillId="0" borderId="64" xfId="0" applyBorder="1" applyAlignment="1">
      <alignment horizontal="left" vertical="center" indent="1"/>
    </xf>
    <xf numFmtId="0" fontId="12" fillId="0" borderId="7" xfId="0" applyFont="1" applyBorder="1" applyAlignment="1">
      <alignment horizontal="left" vertical="center" indent="1"/>
    </xf>
    <xf numFmtId="0" fontId="0" fillId="0" borderId="4" xfId="0" applyBorder="1" applyAlignment="1">
      <alignment horizontal="left" vertical="center" inden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4" fillId="2" borderId="12" xfId="0" applyFont="1" applyFill="1" applyBorder="1" applyAlignment="1">
      <alignment horizontal="center" vertical="center"/>
    </xf>
    <xf numFmtId="0" fontId="0" fillId="0" borderId="9" xfId="0"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7" borderId="7" xfId="0" applyFont="1" applyFill="1" applyBorder="1" applyAlignment="1">
      <alignment horizontal="left" vertical="center"/>
    </xf>
    <xf numFmtId="0" fontId="0" fillId="7" borderId="4" xfId="0" applyFill="1" applyBorder="1" applyAlignment="1">
      <alignment vertical="center"/>
    </xf>
    <xf numFmtId="0" fontId="0" fillId="7" borderId="8" xfId="0" applyFill="1" applyBorder="1" applyAlignment="1">
      <alignment vertical="center"/>
    </xf>
    <xf numFmtId="0" fontId="15" fillId="18" borderId="10" xfId="0" applyFont="1" applyFill="1" applyBorder="1" applyAlignment="1">
      <alignment horizontal="left" vertical="center"/>
    </xf>
    <xf numFmtId="0" fontId="16" fillId="18" borderId="18" xfId="0" applyFont="1" applyFill="1" applyBorder="1" applyAlignment="1">
      <alignment horizontal="left" vertical="center"/>
    </xf>
    <xf numFmtId="0" fontId="16" fillId="18" borderId="24" xfId="0" applyFont="1" applyFill="1" applyBorder="1" applyAlignment="1">
      <alignment horizontal="left" vertical="center"/>
    </xf>
    <xf numFmtId="0" fontId="1" fillId="0" borderId="0" xfId="0" applyFont="1" applyAlignment="1">
      <alignment horizontal="right" vertical="center"/>
    </xf>
    <xf numFmtId="0" fontId="8" fillId="0" borderId="11" xfId="0" applyFont="1" applyBorder="1" applyAlignment="1">
      <alignment horizontal="left" vertical="center"/>
    </xf>
    <xf numFmtId="0" fontId="0" fillId="0" borderId="15" xfId="0" applyBorder="1"/>
    <xf numFmtId="0" fontId="0" fillId="0" borderId="16" xfId="0" applyBorder="1"/>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0" fillId="0" borderId="8" xfId="0" applyBorder="1" applyAlignment="1">
      <alignment horizontal="center" vertical="center"/>
    </xf>
    <xf numFmtId="0" fontId="8" fillId="0" borderId="11"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vertical="center"/>
    </xf>
    <xf numFmtId="0" fontId="2" fillId="0" borderId="4" xfId="0" applyFont="1" applyBorder="1" applyAlignment="1">
      <alignment horizontal="left" vertical="center"/>
    </xf>
    <xf numFmtId="49" fontId="2" fillId="7" borderId="7" xfId="0" applyNumberFormat="1" applyFont="1" applyFill="1" applyBorder="1" applyAlignment="1">
      <alignment horizontal="left" vertical="center"/>
    </xf>
    <xf numFmtId="0" fontId="2" fillId="0" borderId="7" xfId="0" applyFont="1" applyBorder="1" applyAlignment="1">
      <alignment horizontal="center"/>
    </xf>
    <xf numFmtId="0" fontId="2" fillId="0" borderId="4" xfId="0" applyFont="1" applyBorder="1" applyAlignment="1">
      <alignment horizontal="center"/>
    </xf>
    <xf numFmtId="0" fontId="0" fillId="0" borderId="8" xfId="0" applyBorder="1" applyAlignment="1">
      <alignment horizontal="center"/>
    </xf>
    <xf numFmtId="0" fontId="15" fillId="0" borderId="7" xfId="0" applyFont="1" applyBorder="1" applyAlignment="1">
      <alignment horizontal="right" vertical="center"/>
    </xf>
    <xf numFmtId="0" fontId="15" fillId="0" borderId="4" xfId="0" applyFont="1" applyBorder="1" applyAlignment="1">
      <alignment horizontal="right" vertical="center"/>
    </xf>
    <xf numFmtId="0" fontId="4" fillId="0" borderId="7" xfId="0" applyFont="1" applyBorder="1" applyAlignment="1">
      <alignment horizontal="right" vertical="center"/>
    </xf>
    <xf numFmtId="0" fontId="25" fillId="0" borderId="7" xfId="0" applyFont="1" applyBorder="1" applyAlignment="1">
      <alignment horizontal="right" vertical="center"/>
    </xf>
    <xf numFmtId="0" fontId="30" fillId="0" borderId="4" xfId="0" applyFont="1" applyBorder="1" applyAlignment="1">
      <alignment horizontal="right"/>
    </xf>
    <xf numFmtId="0" fontId="30" fillId="0" borderId="8" xfId="0" applyFont="1" applyBorder="1" applyAlignment="1">
      <alignment horizontal="right"/>
    </xf>
    <xf numFmtId="0" fontId="2" fillId="0" borderId="5" xfId="0" applyFont="1" applyBorder="1" applyAlignment="1">
      <alignment horizontal="center"/>
    </xf>
    <xf numFmtId="0" fontId="2" fillId="0" borderId="5" xfId="0" applyFont="1" applyBorder="1"/>
    <xf numFmtId="0" fontId="1" fillId="0" borderId="7" xfId="0" applyFont="1" applyBorder="1" applyAlignment="1">
      <alignment horizontal="left" vertical="center"/>
    </xf>
    <xf numFmtId="0" fontId="1" fillId="0" borderId="4" xfId="0" applyFont="1" applyBorder="1" applyAlignment="1">
      <alignment horizontal="left" vertical="center"/>
    </xf>
    <xf numFmtId="0" fontId="5" fillId="0" borderId="5" xfId="2" applyFont="1" applyBorder="1" applyAlignment="1">
      <alignment horizontal="center" vertical="center" wrapText="1"/>
    </xf>
    <xf numFmtId="0" fontId="5" fillId="0" borderId="12" xfId="2" applyFont="1" applyBorder="1" applyAlignment="1">
      <alignment horizontal="center" vertical="top" wrapText="1"/>
    </xf>
    <xf numFmtId="0" fontId="5" fillId="0" borderId="9" xfId="2" applyFont="1" applyBorder="1" applyAlignment="1">
      <alignment horizontal="center" vertical="top" wrapText="1"/>
    </xf>
    <xf numFmtId="0" fontId="5" fillId="0" borderId="12" xfId="2" applyFont="1" applyBorder="1" applyAlignment="1">
      <alignment horizontal="center" vertical="center" wrapText="1"/>
    </xf>
    <xf numFmtId="0" fontId="5" fillId="0" borderId="9" xfId="2" applyFont="1" applyBorder="1" applyAlignment="1">
      <alignment horizontal="center" vertical="center" wrapText="1"/>
    </xf>
    <xf numFmtId="0" fontId="2" fillId="0" borderId="0" xfId="0" applyFont="1" applyAlignment="1">
      <alignment horizontal="left" vertical="top" wrapText="1"/>
    </xf>
    <xf numFmtId="0" fontId="0" fillId="0" borderId="0" xfId="0" applyAlignment="1">
      <alignment vertical="top" wrapText="1"/>
    </xf>
    <xf numFmtId="0" fontId="10" fillId="12" borderId="0" xfId="0" applyFont="1" applyFill="1" applyProtection="1">
      <protection locked="0"/>
    </xf>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applyAlignment="1">
      <alignment vertical="top" wrapText="1"/>
    </xf>
    <xf numFmtId="0" fontId="19" fillId="0" borderId="0" xfId="0" applyFont="1" applyAlignment="1">
      <alignment horizontal="left" vertical="top"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strike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
      <font>
        <b/>
        <i val="0"/>
        <strike val="0"/>
        <color rgb="FFFF0000"/>
      </font>
    </dxf>
  </dxfs>
  <tableStyles count="0" defaultTableStyle="TableStyleMedium9" defaultPivotStyle="PivotStyleLight16"/>
  <colors>
    <mruColors>
      <color rgb="FFD5FF18"/>
      <color rgb="FFF7D1E1"/>
      <color rgb="FFA7FFFB"/>
      <color rgb="FF00FFF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25400</xdr:colOff>
      <xdr:row>0</xdr:row>
      <xdr:rowOff>82550</xdr:rowOff>
    </xdr:from>
    <xdr:ext cx="1905000" cy="855980"/>
    <xdr:pic>
      <xdr:nvPicPr>
        <xdr:cNvPr id="2" name="Picture 1" descr="A picture containing text&#10;&#10;Description automatically generated">
          <a:extLst>
            <a:ext uri="{FF2B5EF4-FFF2-40B4-BE49-F238E27FC236}">
              <a16:creationId xmlns:a16="http://schemas.microsoft.com/office/drawing/2014/main" id="{4BE08CB8-6627-4CE3-BBE2-0AFC17BD23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82550"/>
          <a:ext cx="1905000" cy="8559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25400</xdr:colOff>
      <xdr:row>0</xdr:row>
      <xdr:rowOff>130175</xdr:rowOff>
    </xdr:from>
    <xdr:ext cx="1905000" cy="855980"/>
    <xdr:pic>
      <xdr:nvPicPr>
        <xdr:cNvPr id="2" name="Picture 1" descr="A picture containing text&#10;&#10;Description automatically generated">
          <a:extLst>
            <a:ext uri="{FF2B5EF4-FFF2-40B4-BE49-F238E27FC236}">
              <a16:creationId xmlns:a16="http://schemas.microsoft.com/office/drawing/2014/main" id="{8F20A294-2AED-4F7C-A67F-8718414FB3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30175"/>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133350</xdr:rowOff>
    </xdr:from>
    <xdr:ext cx="1905000" cy="855980"/>
    <xdr:pic>
      <xdr:nvPicPr>
        <xdr:cNvPr id="3" name="Picture 1" descr="A picture containing text&#10;&#10;Description automatically generated">
          <a:extLst>
            <a:ext uri="{FF2B5EF4-FFF2-40B4-BE49-F238E27FC236}">
              <a16:creationId xmlns:a16="http://schemas.microsoft.com/office/drawing/2014/main" id="{8FA007BE-50D4-4864-BA9A-BE670AF3B8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33350"/>
          <a:ext cx="1905000" cy="8559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11801CF0-5451-4213-85D7-8D81EAC35C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
          <a:ext cx="1762125" cy="7810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
  <sheetViews>
    <sheetView showGridLines="0" showRuler="0" zoomScaleNormal="100" zoomScalePageLayoutView="80" workbookViewId="0">
      <selection activeCell="B52" sqref="B52"/>
    </sheetView>
  </sheetViews>
  <sheetFormatPr baseColWidth="10" defaultColWidth="8.88671875" defaultRowHeight="12.75" x14ac:dyDescent="0.2"/>
  <cols>
    <col min="1" max="1" width="22.5546875" style="29" customWidth="1"/>
    <col min="2" max="2" width="55.6640625" style="3" customWidth="1"/>
    <col min="3" max="7" width="12.77734375" style="58" customWidth="1"/>
    <col min="8" max="8" width="12.77734375" style="3" customWidth="1"/>
    <col min="9" max="9" width="8.88671875" style="3"/>
    <col min="10" max="13" width="12.77734375" style="3" customWidth="1"/>
    <col min="14" max="16384" width="8.88671875" style="3"/>
  </cols>
  <sheetData>
    <row r="1" spans="1:15" customFormat="1" ht="15" customHeight="1" x14ac:dyDescent="0.2">
      <c r="A1" s="113"/>
      <c r="B1" s="113"/>
      <c r="C1" s="113"/>
      <c r="D1" s="113"/>
      <c r="E1" s="113"/>
      <c r="F1" s="113"/>
      <c r="G1" s="113"/>
      <c r="H1" s="113"/>
      <c r="I1" s="113"/>
      <c r="J1" s="113"/>
      <c r="K1" s="113"/>
      <c r="L1" s="3"/>
      <c r="M1" s="3"/>
      <c r="O1" s="52"/>
    </row>
    <row r="2" spans="1:15" s="274" customFormat="1" ht="15" customHeight="1" x14ac:dyDescent="0.2">
      <c r="A2" s="281"/>
      <c r="B2" s="11"/>
      <c r="E2" s="282"/>
      <c r="F2" s="48"/>
      <c r="G2" s="48"/>
      <c r="H2" s="48"/>
      <c r="J2" s="11"/>
      <c r="K2" s="48" t="s">
        <v>322</v>
      </c>
      <c r="L2" s="11"/>
      <c r="M2" s="11"/>
      <c r="O2" s="275"/>
    </row>
    <row r="3" spans="1:15" s="274" customFormat="1" ht="15" customHeight="1" x14ac:dyDescent="0.2">
      <c r="A3" s="281"/>
      <c r="E3" s="283"/>
      <c r="F3" s="283"/>
      <c r="H3" s="11"/>
      <c r="J3" s="284"/>
      <c r="K3" s="48" t="s">
        <v>330</v>
      </c>
      <c r="L3" s="11"/>
      <c r="M3" s="11"/>
      <c r="O3" s="275"/>
    </row>
    <row r="4" spans="1:15" s="274" customFormat="1" ht="15" customHeight="1" x14ac:dyDescent="0.2">
      <c r="A4" s="281"/>
      <c r="E4" s="283"/>
      <c r="F4" s="283"/>
      <c r="H4" s="11"/>
      <c r="J4" s="284"/>
      <c r="K4" s="48" t="s">
        <v>0</v>
      </c>
      <c r="L4" s="11"/>
      <c r="M4" s="11"/>
      <c r="O4" s="275"/>
    </row>
    <row r="5" spans="1:15" customFormat="1" ht="15" customHeight="1" x14ac:dyDescent="0.25">
      <c r="A5" s="7"/>
      <c r="E5" s="336"/>
      <c r="F5" s="336"/>
      <c r="G5" s="336"/>
      <c r="H5" s="336"/>
      <c r="J5" s="1"/>
      <c r="K5" s="3"/>
      <c r="L5" s="3"/>
      <c r="M5" s="3"/>
      <c r="O5" s="52"/>
    </row>
    <row r="6" spans="1:15" customFormat="1" ht="15" customHeight="1" x14ac:dyDescent="0.25">
      <c r="A6" s="7"/>
      <c r="E6" s="211"/>
      <c r="F6" s="211"/>
      <c r="G6" s="211"/>
      <c r="H6" s="211"/>
      <c r="J6" s="1"/>
      <c r="K6" s="3"/>
      <c r="L6" s="3"/>
      <c r="M6" s="3"/>
      <c r="O6" s="52"/>
    </row>
    <row r="7" spans="1:15" ht="15.75" thickBot="1" x14ac:dyDescent="0.25">
      <c r="A7" s="130" t="s">
        <v>1</v>
      </c>
      <c r="B7" s="244" t="str">
        <f>Détail!C4</f>
        <v>-</v>
      </c>
      <c r="L7" s="155"/>
      <c r="M7" s="155"/>
    </row>
    <row r="8" spans="1:15" ht="15.75" customHeight="1" x14ac:dyDescent="0.25">
      <c r="A8" s="130" t="s">
        <v>2</v>
      </c>
      <c r="B8" s="245" t="str">
        <f>Détail!C5</f>
        <v>-</v>
      </c>
      <c r="J8" s="331" t="s">
        <v>3</v>
      </c>
      <c r="K8" s="332"/>
      <c r="L8" s="155"/>
      <c r="M8" s="155"/>
    </row>
    <row r="9" spans="1:15" ht="15.75" customHeight="1" thickBot="1" x14ac:dyDescent="0.25">
      <c r="J9" s="333" t="s">
        <v>4</v>
      </c>
      <c r="K9" s="334"/>
    </row>
    <row r="10" spans="1:15" x14ac:dyDescent="0.2">
      <c r="A10" s="189" t="s">
        <v>5</v>
      </c>
      <c r="B10" s="190" t="s">
        <v>6</v>
      </c>
      <c r="C10" s="337" t="s">
        <v>7</v>
      </c>
      <c r="D10" s="338"/>
      <c r="E10" s="339"/>
      <c r="F10" s="337" t="s">
        <v>8</v>
      </c>
      <c r="G10" s="338"/>
      <c r="H10" s="191" t="s">
        <v>9</v>
      </c>
      <c r="J10" s="158" t="str">
        <f>Détail!M12</f>
        <v>-</v>
      </c>
      <c r="K10" s="158" t="str">
        <f>Détail!M15</f>
        <v>-</v>
      </c>
    </row>
    <row r="11" spans="1:15" ht="14.25" customHeight="1" thickBot="1" x14ac:dyDescent="0.25">
      <c r="A11" s="192"/>
      <c r="B11" s="28"/>
      <c r="C11" s="59" t="s">
        <v>10</v>
      </c>
      <c r="D11" s="60" t="s">
        <v>11</v>
      </c>
      <c r="E11" s="61" t="s">
        <v>12</v>
      </c>
      <c r="F11" s="59" t="s">
        <v>13</v>
      </c>
      <c r="G11" s="69" t="s">
        <v>14</v>
      </c>
      <c r="H11" s="193"/>
      <c r="J11" s="167" t="str">
        <f>Détail!N12</f>
        <v>-</v>
      </c>
      <c r="K11" s="167" t="str">
        <f>Détail!N15</f>
        <v>-</v>
      </c>
    </row>
    <row r="12" spans="1:15" ht="14.25" customHeight="1" x14ac:dyDescent="0.2">
      <c r="A12" s="194" t="s">
        <v>15</v>
      </c>
      <c r="B12" s="57" t="str">
        <f>Détail!B18</f>
        <v>PRODUCTRICE / PRODUCTEUR</v>
      </c>
      <c r="C12" s="62">
        <f>Détail!Q24</f>
        <v>0</v>
      </c>
      <c r="D12" s="63">
        <f>Détail!R24</f>
        <v>0</v>
      </c>
      <c r="E12" s="64">
        <f>Détail!S24</f>
        <v>0</v>
      </c>
      <c r="F12" s="62">
        <f>Détail!U24</f>
        <v>0</v>
      </c>
      <c r="G12" s="70">
        <f>Détail!V24</f>
        <v>0</v>
      </c>
      <c r="H12" s="195">
        <f>Détail!K24</f>
        <v>0</v>
      </c>
      <c r="J12" s="151">
        <f>Détail!M24</f>
        <v>0</v>
      </c>
      <c r="K12" s="150">
        <f>Détail!N24</f>
        <v>0</v>
      </c>
    </row>
    <row r="13" spans="1:15" ht="14.25" customHeight="1" x14ac:dyDescent="0.2">
      <c r="A13" s="194" t="s">
        <v>16</v>
      </c>
      <c r="B13" s="57" t="str">
        <f>Détail!B26</f>
        <v>ACHAT DE DROITS</v>
      </c>
      <c r="C13" s="62">
        <f>Détail!Q35</f>
        <v>0</v>
      </c>
      <c r="D13" s="63">
        <f>Détail!R35</f>
        <v>0</v>
      </c>
      <c r="E13" s="64">
        <f>Détail!S35</f>
        <v>0</v>
      </c>
      <c r="F13" s="62">
        <f>Détail!U35</f>
        <v>0</v>
      </c>
      <c r="G13" s="70">
        <f>Détail!V35</f>
        <v>0</v>
      </c>
      <c r="H13" s="195">
        <f>Détail!K35</f>
        <v>0</v>
      </c>
      <c r="J13" s="152">
        <f>Détail!M35</f>
        <v>0</v>
      </c>
      <c r="K13" s="146">
        <f>Détail!N35</f>
        <v>0</v>
      </c>
    </row>
    <row r="14" spans="1:15" ht="14.25" customHeight="1" x14ac:dyDescent="0.2">
      <c r="A14" s="194" t="s">
        <v>17</v>
      </c>
      <c r="B14" s="57" t="str">
        <f>Détail!B37</f>
        <v>PRÉPARATION DE LA DEMANDE</v>
      </c>
      <c r="C14" s="62">
        <f>Détail!Q45</f>
        <v>0</v>
      </c>
      <c r="D14" s="63">
        <f>Détail!R45</f>
        <v>0</v>
      </c>
      <c r="E14" s="64">
        <f>Détail!S45</f>
        <v>0</v>
      </c>
      <c r="F14" s="62">
        <f>Détail!U45</f>
        <v>0</v>
      </c>
      <c r="G14" s="70">
        <f>Détail!V45</f>
        <v>0</v>
      </c>
      <c r="H14" s="195">
        <f>Détail!K45</f>
        <v>0</v>
      </c>
      <c r="J14" s="152">
        <f>Détail!M45</f>
        <v>0</v>
      </c>
      <c r="K14" s="146">
        <f>Détail!N45</f>
        <v>0</v>
      </c>
    </row>
    <row r="15" spans="1:15" s="4" customFormat="1" ht="14.25" customHeight="1" x14ac:dyDescent="0.2">
      <c r="A15" s="192"/>
      <c r="B15" s="28" t="s">
        <v>18</v>
      </c>
      <c r="C15" s="65">
        <f t="shared" ref="C15:H15" si="0">SUM(C12:C14)</f>
        <v>0</v>
      </c>
      <c r="D15" s="66">
        <f t="shared" si="0"/>
        <v>0</v>
      </c>
      <c r="E15" s="67">
        <f t="shared" si="0"/>
        <v>0</v>
      </c>
      <c r="F15" s="65">
        <f t="shared" si="0"/>
        <v>0</v>
      </c>
      <c r="G15" s="71">
        <f t="shared" si="0"/>
        <v>0</v>
      </c>
      <c r="H15" s="153">
        <f t="shared" si="0"/>
        <v>0</v>
      </c>
      <c r="J15" s="153">
        <f>SUM(J12:J14)</f>
        <v>0</v>
      </c>
      <c r="K15" s="147">
        <f t="shared" ref="K15" si="1">SUM(K12:K14)</f>
        <v>0</v>
      </c>
    </row>
    <row r="16" spans="1:15" s="4" customFormat="1" ht="14.25" customHeight="1" x14ac:dyDescent="0.2">
      <c r="A16" s="192"/>
      <c r="B16" s="28"/>
      <c r="C16" s="65"/>
      <c r="D16" s="66"/>
      <c r="E16" s="67"/>
      <c r="F16" s="65"/>
      <c r="G16" s="71"/>
      <c r="H16" s="153"/>
      <c r="J16" s="153"/>
      <c r="K16" s="147"/>
    </row>
    <row r="17" spans="1:11" ht="14.25" customHeight="1" x14ac:dyDescent="0.2">
      <c r="A17" s="194" t="s">
        <v>19</v>
      </c>
      <c r="B17" s="57" t="str">
        <f>Détail!B49</f>
        <v>POSTES CLÉS</v>
      </c>
      <c r="C17" s="62">
        <f>Détail!Q61</f>
        <v>0</v>
      </c>
      <c r="D17" s="63">
        <f>Détail!R61</f>
        <v>0</v>
      </c>
      <c r="E17" s="64">
        <f>Détail!S61</f>
        <v>0</v>
      </c>
      <c r="F17" s="62">
        <f>Détail!U61</f>
        <v>0</v>
      </c>
      <c r="G17" s="70">
        <f>Détail!V61</f>
        <v>0</v>
      </c>
      <c r="H17" s="195">
        <f>Détail!K61</f>
        <v>0</v>
      </c>
      <c r="J17" s="152">
        <f>Détail!M61</f>
        <v>0</v>
      </c>
      <c r="K17" s="146">
        <f>Détail!N61</f>
        <v>0</v>
      </c>
    </row>
    <row r="18" spans="1:11" ht="14.25" customHeight="1" x14ac:dyDescent="0.2">
      <c r="A18" s="194" t="s">
        <v>20</v>
      </c>
      <c r="B18" s="57" t="str">
        <f>Détail!B63</f>
        <v>MAIN-D'OEUVRE DE LA CONCEPTION</v>
      </c>
      <c r="C18" s="62">
        <f>Détail!Q75</f>
        <v>0</v>
      </c>
      <c r="D18" s="63">
        <f>Détail!R75</f>
        <v>0</v>
      </c>
      <c r="E18" s="64">
        <f>Détail!S75</f>
        <v>0</v>
      </c>
      <c r="F18" s="62">
        <f>Détail!U75</f>
        <v>0</v>
      </c>
      <c r="G18" s="70">
        <f>Détail!V75</f>
        <v>0</v>
      </c>
      <c r="H18" s="195">
        <f>Détail!K75</f>
        <v>0</v>
      </c>
      <c r="J18" s="152">
        <f>Détail!M75</f>
        <v>0</v>
      </c>
      <c r="K18" s="146">
        <f>Détail!N75</f>
        <v>0</v>
      </c>
    </row>
    <row r="19" spans="1:11" ht="14.25" customHeight="1" x14ac:dyDescent="0.2">
      <c r="A19" s="194" t="s">
        <v>21</v>
      </c>
      <c r="B19" s="57" t="str">
        <f>Détail!B77</f>
        <v>MAIN-D'OEUVRE DE LA PROGRAMMATION</v>
      </c>
      <c r="C19" s="62">
        <f>Détail!Q86</f>
        <v>0</v>
      </c>
      <c r="D19" s="63">
        <f>Détail!R86</f>
        <v>0</v>
      </c>
      <c r="E19" s="64">
        <f>Détail!S86</f>
        <v>0</v>
      </c>
      <c r="F19" s="62">
        <f>Détail!U86</f>
        <v>0</v>
      </c>
      <c r="G19" s="70">
        <f>Détail!V86</f>
        <v>0</v>
      </c>
      <c r="H19" s="195">
        <f>Détail!K86</f>
        <v>0</v>
      </c>
      <c r="J19" s="152">
        <f>Détail!M86</f>
        <v>0</v>
      </c>
      <c r="K19" s="146">
        <f>Détail!N86</f>
        <v>0</v>
      </c>
    </row>
    <row r="20" spans="1:11" ht="14.25" customHeight="1" x14ac:dyDescent="0.2">
      <c r="A20" s="194" t="s">
        <v>22</v>
      </c>
      <c r="B20" s="57" t="str">
        <f>Détail!B88</f>
        <v>MAIN-D'OEUVRE AUDIO / VIDÉO</v>
      </c>
      <c r="C20" s="62">
        <f>Détail!Q99</f>
        <v>0</v>
      </c>
      <c r="D20" s="63">
        <f>Détail!R99</f>
        <v>0</v>
      </c>
      <c r="E20" s="64">
        <f>Détail!S99</f>
        <v>0</v>
      </c>
      <c r="F20" s="62">
        <f>Détail!U99</f>
        <v>0</v>
      </c>
      <c r="G20" s="70">
        <f>Détail!V99</f>
        <v>0</v>
      </c>
      <c r="H20" s="195">
        <f>Détail!K99</f>
        <v>0</v>
      </c>
      <c r="J20" s="152">
        <f>Détail!M99</f>
        <v>0</v>
      </c>
      <c r="K20" s="146">
        <f>Détail!N99</f>
        <v>0</v>
      </c>
    </row>
    <row r="21" spans="1:11" ht="14.25" customHeight="1" x14ac:dyDescent="0.2">
      <c r="A21" s="194" t="s">
        <v>23</v>
      </c>
      <c r="B21" s="57" t="str">
        <f>Détail!B101</f>
        <v>ARTISTES</v>
      </c>
      <c r="C21" s="62">
        <f>Détail!Q107</f>
        <v>0</v>
      </c>
      <c r="D21" s="63">
        <f>Détail!R107</f>
        <v>0</v>
      </c>
      <c r="E21" s="64">
        <f>Détail!S107</f>
        <v>0</v>
      </c>
      <c r="F21" s="62">
        <f>Détail!U107</f>
        <v>0</v>
      </c>
      <c r="G21" s="70">
        <f>Détail!V107</f>
        <v>0</v>
      </c>
      <c r="H21" s="195">
        <f>Détail!K107</f>
        <v>0</v>
      </c>
      <c r="J21" s="152">
        <f>Détail!M107</f>
        <v>0</v>
      </c>
      <c r="K21" s="146">
        <f>Détail!N107</f>
        <v>0</v>
      </c>
    </row>
    <row r="22" spans="1:11" ht="14.25" customHeight="1" x14ac:dyDescent="0.2">
      <c r="A22" s="194" t="s">
        <v>24</v>
      </c>
      <c r="B22" s="57" t="str">
        <f>Détail!B109</f>
        <v>MAIN-D'OEUVRE DE L'ADMINISTRATION</v>
      </c>
      <c r="C22" s="62">
        <f>Détail!Q114</f>
        <v>0</v>
      </c>
      <c r="D22" s="63">
        <f>Détail!R114</f>
        <v>0</v>
      </c>
      <c r="E22" s="64">
        <f>Détail!S114</f>
        <v>0</v>
      </c>
      <c r="F22" s="62">
        <f>Détail!U114</f>
        <v>0</v>
      </c>
      <c r="G22" s="70">
        <f>Détail!V114</f>
        <v>0</v>
      </c>
      <c r="H22" s="195">
        <f>Détail!K114</f>
        <v>0</v>
      </c>
      <c r="J22" s="152">
        <f>Détail!M114</f>
        <v>0</v>
      </c>
      <c r="K22" s="146">
        <f>Détail!N114</f>
        <v>0</v>
      </c>
    </row>
    <row r="23" spans="1:11" ht="14.25" customHeight="1" x14ac:dyDescent="0.2">
      <c r="A23" s="194" t="s">
        <v>25</v>
      </c>
      <c r="B23" s="57" t="str">
        <f>Détail!B116</f>
        <v>AUTRE MAIN-D'ŒUVRE</v>
      </c>
      <c r="C23" s="62">
        <f>Détail!Q132</f>
        <v>0</v>
      </c>
      <c r="D23" s="63">
        <f>Détail!R132</f>
        <v>0</v>
      </c>
      <c r="E23" s="64">
        <f>Détail!S132</f>
        <v>0</v>
      </c>
      <c r="F23" s="62">
        <f>Détail!U132</f>
        <v>0</v>
      </c>
      <c r="G23" s="70">
        <f>Détail!V132</f>
        <v>0</v>
      </c>
      <c r="H23" s="195">
        <f>Détail!K132</f>
        <v>0</v>
      </c>
      <c r="J23" s="152">
        <f>Détail!M132</f>
        <v>0</v>
      </c>
      <c r="K23" s="146">
        <f>Détail!N132</f>
        <v>0</v>
      </c>
    </row>
    <row r="24" spans="1:11" s="4" customFormat="1" ht="14.25" customHeight="1" x14ac:dyDescent="0.2">
      <c r="A24" s="192"/>
      <c r="B24" s="28" t="s">
        <v>26</v>
      </c>
      <c r="C24" s="65">
        <f t="shared" ref="C24:H24" si="2">SUM(C17:C23)</f>
        <v>0</v>
      </c>
      <c r="D24" s="66">
        <f t="shared" si="2"/>
        <v>0</v>
      </c>
      <c r="E24" s="67">
        <f t="shared" si="2"/>
        <v>0</v>
      </c>
      <c r="F24" s="65">
        <f t="shared" si="2"/>
        <v>0</v>
      </c>
      <c r="G24" s="71">
        <f t="shared" si="2"/>
        <v>0</v>
      </c>
      <c r="H24" s="153">
        <f t="shared" si="2"/>
        <v>0</v>
      </c>
      <c r="J24" s="153">
        <f t="shared" ref="J24" si="3">SUM(J17:J23)</f>
        <v>0</v>
      </c>
      <c r="K24" s="147">
        <f t="shared" ref="K24" si="4">SUM(K17:K23)</f>
        <v>0</v>
      </c>
    </row>
    <row r="25" spans="1:11" s="4" customFormat="1" ht="14.25" customHeight="1" x14ac:dyDescent="0.2">
      <c r="A25" s="192"/>
      <c r="B25" s="28"/>
      <c r="C25" s="65"/>
      <c r="D25" s="66"/>
      <c r="E25" s="67"/>
      <c r="F25" s="65"/>
      <c r="G25" s="71"/>
      <c r="H25" s="153"/>
      <c r="J25" s="153"/>
      <c r="K25" s="147"/>
    </row>
    <row r="26" spans="1:11" ht="14.25" customHeight="1" x14ac:dyDescent="0.2">
      <c r="A26" s="194" t="s">
        <v>27</v>
      </c>
      <c r="B26" s="57" t="str">
        <f>Détail!B139</f>
        <v>MATÉRIEL ET FOURNITURES</v>
      </c>
      <c r="C26" s="62">
        <f>Détail!Q151</f>
        <v>0</v>
      </c>
      <c r="D26" s="63">
        <f>Détail!R151</f>
        <v>0</v>
      </c>
      <c r="E26" s="64">
        <f>Détail!S151</f>
        <v>0</v>
      </c>
      <c r="F26" s="62">
        <f>Détail!U151</f>
        <v>0</v>
      </c>
      <c r="G26" s="70">
        <f>Détail!V151</f>
        <v>0</v>
      </c>
      <c r="H26" s="195">
        <f>Détail!K151</f>
        <v>0</v>
      </c>
      <c r="J26" s="154">
        <f>Détail!M151</f>
        <v>0</v>
      </c>
      <c r="K26" s="148">
        <f>Détail!N151</f>
        <v>0</v>
      </c>
    </row>
    <row r="27" spans="1:11" ht="14.25" customHeight="1" x14ac:dyDescent="0.2">
      <c r="A27" s="194" t="s">
        <v>28</v>
      </c>
      <c r="B27" s="57" t="str">
        <f>Détail!B153</f>
        <v xml:space="preserve">MATÉRIEL ET FOURNITURES AUDIO / VIDEO </v>
      </c>
      <c r="C27" s="62">
        <f>Détail!Q168</f>
        <v>0</v>
      </c>
      <c r="D27" s="63">
        <f>Détail!R168</f>
        <v>0</v>
      </c>
      <c r="E27" s="64">
        <f>Détail!S168</f>
        <v>0</v>
      </c>
      <c r="F27" s="62">
        <f>Détail!U168</f>
        <v>0</v>
      </c>
      <c r="G27" s="70">
        <f>Détail!V168</f>
        <v>0</v>
      </c>
      <c r="H27" s="195">
        <f>Détail!K168</f>
        <v>0</v>
      </c>
      <c r="J27" s="154">
        <f>Détail!M168</f>
        <v>0</v>
      </c>
      <c r="K27" s="148">
        <f>Détail!N168</f>
        <v>0</v>
      </c>
    </row>
    <row r="28" spans="1:11" s="4" customFormat="1" ht="14.25" customHeight="1" x14ac:dyDescent="0.2">
      <c r="A28" s="192"/>
      <c r="B28" s="28" t="s">
        <v>29</v>
      </c>
      <c r="C28" s="65">
        <f t="shared" ref="C28:H28" si="5">SUM(C26:C27)</f>
        <v>0</v>
      </c>
      <c r="D28" s="66">
        <f t="shared" si="5"/>
        <v>0</v>
      </c>
      <c r="E28" s="67">
        <f t="shared" si="5"/>
        <v>0</v>
      </c>
      <c r="F28" s="65">
        <f t="shared" si="5"/>
        <v>0</v>
      </c>
      <c r="G28" s="71">
        <f t="shared" si="5"/>
        <v>0</v>
      </c>
      <c r="H28" s="153">
        <f t="shared" si="5"/>
        <v>0</v>
      </c>
      <c r="J28" s="153">
        <f t="shared" ref="J28" si="6">SUM(J26:J27)</f>
        <v>0</v>
      </c>
      <c r="K28" s="147">
        <f t="shared" ref="K28" si="7">SUM(K26:K27)</f>
        <v>0</v>
      </c>
    </row>
    <row r="29" spans="1:11" s="4" customFormat="1" ht="14.25" customHeight="1" x14ac:dyDescent="0.2">
      <c r="A29" s="192"/>
      <c r="B29" s="28"/>
      <c r="C29" s="65"/>
      <c r="D29" s="66"/>
      <c r="E29" s="67"/>
      <c r="F29" s="65"/>
      <c r="G29" s="71"/>
      <c r="H29" s="196"/>
      <c r="J29" s="153"/>
      <c r="K29" s="147"/>
    </row>
    <row r="30" spans="1:11" s="4" customFormat="1" ht="14.25" customHeight="1" x14ac:dyDescent="0.2">
      <c r="A30" s="192"/>
      <c r="B30" s="28" t="s">
        <v>30</v>
      </c>
      <c r="C30" s="65">
        <f t="shared" ref="C30:H30" si="8">C24+C28</f>
        <v>0</v>
      </c>
      <c r="D30" s="66">
        <f t="shared" si="8"/>
        <v>0</v>
      </c>
      <c r="E30" s="67">
        <f t="shared" si="8"/>
        <v>0</v>
      </c>
      <c r="F30" s="65">
        <f t="shared" si="8"/>
        <v>0</v>
      </c>
      <c r="G30" s="71">
        <f t="shared" si="8"/>
        <v>0</v>
      </c>
      <c r="H30" s="153">
        <f t="shared" si="8"/>
        <v>0</v>
      </c>
      <c r="J30" s="153">
        <f>Détail!M170</f>
        <v>0</v>
      </c>
      <c r="K30" s="147">
        <f>Détail!N170</f>
        <v>0</v>
      </c>
    </row>
    <row r="31" spans="1:11" s="4" customFormat="1" ht="14.25" customHeight="1" x14ac:dyDescent="0.2">
      <c r="A31" s="192"/>
      <c r="B31" s="28"/>
      <c r="C31" s="65"/>
      <c r="D31" s="66"/>
      <c r="E31" s="67"/>
      <c r="F31" s="65"/>
      <c r="G31" s="71"/>
      <c r="H31" s="153"/>
      <c r="J31" s="153"/>
      <c r="K31" s="147"/>
    </row>
    <row r="32" spans="1:11" ht="14.25" customHeight="1" x14ac:dyDescent="0.2">
      <c r="A32" s="194" t="s">
        <v>31</v>
      </c>
      <c r="B32" s="57" t="str">
        <f>Détail!B173</f>
        <v>ADMINISTRATION</v>
      </c>
      <c r="C32" s="62">
        <f>Détail!Q185</f>
        <v>0</v>
      </c>
      <c r="D32" s="63">
        <f>Détail!R185</f>
        <v>0</v>
      </c>
      <c r="E32" s="64">
        <f>Détail!S185</f>
        <v>0</v>
      </c>
      <c r="F32" s="62">
        <f>Détail!U185</f>
        <v>0</v>
      </c>
      <c r="G32" s="70">
        <f>Détail!V185</f>
        <v>0</v>
      </c>
      <c r="H32" s="195">
        <f>Détail!K185</f>
        <v>0</v>
      </c>
      <c r="J32" s="154">
        <f>Détail!M185</f>
        <v>0</v>
      </c>
      <c r="K32" s="148">
        <f>Détail!N185</f>
        <v>0</v>
      </c>
    </row>
    <row r="33" spans="1:13" ht="14.25" customHeight="1" x14ac:dyDescent="0.2">
      <c r="A33" s="198"/>
      <c r="B33" s="28" t="s">
        <v>32</v>
      </c>
      <c r="C33" s="65">
        <f>C32</f>
        <v>0</v>
      </c>
      <c r="D33" s="66">
        <f>D32</f>
        <v>0</v>
      </c>
      <c r="E33" s="67">
        <f>E32</f>
        <v>0</v>
      </c>
      <c r="F33" s="65">
        <f>F32</f>
        <v>0</v>
      </c>
      <c r="G33" s="71">
        <f>G32</f>
        <v>0</v>
      </c>
      <c r="H33" s="153">
        <f>SUM(H32:H32)</f>
        <v>0</v>
      </c>
      <c r="J33" s="153">
        <f>J32</f>
        <v>0</v>
      </c>
      <c r="K33" s="147">
        <f>K32</f>
        <v>0</v>
      </c>
    </row>
    <row r="34" spans="1:13" ht="14.25" customHeight="1" x14ac:dyDescent="0.2">
      <c r="A34" s="198"/>
      <c r="B34" s="57"/>
      <c r="C34" s="62"/>
      <c r="D34" s="63"/>
      <c r="E34" s="64"/>
      <c r="F34" s="62"/>
      <c r="G34" s="70"/>
      <c r="H34" s="197"/>
      <c r="J34" s="153"/>
      <c r="K34" s="147"/>
    </row>
    <row r="35" spans="1:13" ht="14.25" customHeight="1" x14ac:dyDescent="0.2">
      <c r="A35" s="198"/>
      <c r="B35" s="28" t="s">
        <v>33</v>
      </c>
      <c r="C35" s="65"/>
      <c r="D35" s="66"/>
      <c r="E35" s="67"/>
      <c r="F35" s="65"/>
      <c r="G35" s="104"/>
      <c r="H35" s="197"/>
      <c r="J35" s="153"/>
      <c r="K35" s="147"/>
    </row>
    <row r="36" spans="1:13" ht="14.25" customHeight="1" x14ac:dyDescent="0.2">
      <c r="A36" s="199" t="s">
        <v>34</v>
      </c>
      <c r="B36" s="57" t="str">
        <f>Détail!B190</f>
        <v>FRAIS D'ADMINISTRATION</v>
      </c>
      <c r="C36" s="62">
        <f>ROUND(Détail!Q190,0)</f>
        <v>0</v>
      </c>
      <c r="D36" s="63">
        <f>ROUND(Détail!R190,0)</f>
        <v>0</v>
      </c>
      <c r="E36" s="103">
        <f>ROUND(Détail!S190,0)</f>
        <v>0</v>
      </c>
      <c r="F36" s="62">
        <f>ROUND(Détail!U190,0)</f>
        <v>0</v>
      </c>
      <c r="G36" s="103">
        <f>ROUND(Détail!V190,0)</f>
        <v>0</v>
      </c>
      <c r="H36" s="153">
        <f>ROUND(Détail!K190,0)</f>
        <v>0</v>
      </c>
      <c r="J36" s="154">
        <f>Détail!M190</f>
        <v>0</v>
      </c>
      <c r="K36" s="148">
        <f>Détail!N190</f>
        <v>0</v>
      </c>
    </row>
    <row r="37" spans="1:13" ht="14.25" customHeight="1" x14ac:dyDescent="0.2">
      <c r="A37" s="199" t="s">
        <v>35</v>
      </c>
      <c r="B37" s="57" t="str">
        <f>Détail!B191</f>
        <v>IMPRÉVUS</v>
      </c>
      <c r="C37" s="62">
        <f>ROUND(Détail!Q191,0)</f>
        <v>0</v>
      </c>
      <c r="D37" s="63">
        <f>ROUND(Détail!R191,0)</f>
        <v>0</v>
      </c>
      <c r="E37" s="103">
        <f>ROUND(Détail!S191,0)</f>
        <v>0</v>
      </c>
      <c r="F37" s="62">
        <f>ROUND(Détail!U191,0)</f>
        <v>0</v>
      </c>
      <c r="G37" s="103">
        <f>ROUND(Détail!V191,0)</f>
        <v>0</v>
      </c>
      <c r="H37" s="153">
        <f>ROUND(Détail!K191,0)</f>
        <v>0</v>
      </c>
      <c r="J37" s="154">
        <f>Détail!M191</f>
        <v>0</v>
      </c>
      <c r="K37" s="148">
        <f>Détail!N191</f>
        <v>0</v>
      </c>
    </row>
    <row r="38" spans="1:13" ht="14.25" customHeight="1" thickBot="1" x14ac:dyDescent="0.25">
      <c r="A38" s="198"/>
      <c r="B38" s="57"/>
      <c r="C38" s="169"/>
      <c r="D38" s="170"/>
      <c r="E38" s="171"/>
      <c r="F38" s="169"/>
      <c r="G38" s="172"/>
      <c r="H38" s="200"/>
      <c r="J38" s="176"/>
      <c r="K38" s="177"/>
    </row>
    <row r="39" spans="1:13" s="4" customFormat="1" ht="14.25" customHeight="1" thickBot="1" x14ac:dyDescent="0.25">
      <c r="A39" s="201"/>
      <c r="B39" s="202" t="s">
        <v>36</v>
      </c>
      <c r="C39" s="173">
        <f t="shared" ref="C39:H39" si="9">C15+C24+C28+C33+C36+C37</f>
        <v>0</v>
      </c>
      <c r="D39" s="174">
        <f t="shared" si="9"/>
        <v>0</v>
      </c>
      <c r="E39" s="174">
        <f t="shared" si="9"/>
        <v>0</v>
      </c>
      <c r="F39" s="174">
        <f t="shared" si="9"/>
        <v>0</v>
      </c>
      <c r="G39" s="174">
        <f t="shared" si="9"/>
        <v>0</v>
      </c>
      <c r="H39" s="175">
        <f t="shared" si="9"/>
        <v>0</v>
      </c>
      <c r="J39" s="178">
        <f>Détail!M193</f>
        <v>0</v>
      </c>
      <c r="K39" s="179">
        <f>Détail!N193</f>
        <v>0</v>
      </c>
    </row>
    <row r="40" spans="1:13" s="4" customFormat="1" ht="14.25" customHeight="1" x14ac:dyDescent="0.2">
      <c r="A40" s="188"/>
      <c r="B40" s="188"/>
      <c r="C40" s="112"/>
      <c r="D40" s="112"/>
      <c r="E40" s="112"/>
      <c r="F40" s="112"/>
      <c r="G40" s="112"/>
      <c r="H40" s="112"/>
      <c r="J40" s="3"/>
      <c r="K40" s="3"/>
      <c r="L40" s="3"/>
      <c r="M40" s="3"/>
    </row>
    <row r="41" spans="1:13" s="4" customFormat="1" ht="14.25" customHeight="1" x14ac:dyDescent="0.2">
      <c r="A41" s="163" t="s">
        <v>37</v>
      </c>
      <c r="B41" s="345" t="str">
        <f>Détail!B195</f>
        <v>COÛTS ANTÉRIEURS DE CONCEPTUALISATION (si financé par le FMC) :</v>
      </c>
      <c r="C41" s="343"/>
      <c r="D41" s="343"/>
      <c r="E41" s="343"/>
      <c r="F41" s="343"/>
      <c r="G41" s="344"/>
      <c r="H41" s="159">
        <f>ROUND(Détail!K195,0)</f>
        <v>0</v>
      </c>
      <c r="J41" s="3"/>
      <c r="K41" s="12"/>
      <c r="L41" s="3"/>
      <c r="M41" s="12"/>
    </row>
    <row r="42" spans="1:13" s="4" customFormat="1" ht="14.25" customHeight="1" x14ac:dyDescent="0.2">
      <c r="C42" s="112"/>
      <c r="D42" s="112"/>
      <c r="E42" s="112"/>
      <c r="F42" s="112"/>
      <c r="G42" s="112"/>
      <c r="H42" s="112"/>
      <c r="J42" s="3"/>
      <c r="K42" s="105"/>
      <c r="L42" s="3"/>
      <c r="M42" s="105"/>
    </row>
    <row r="43" spans="1:13" s="4" customFormat="1" ht="14.25" customHeight="1" x14ac:dyDescent="0.2">
      <c r="A43" s="86"/>
      <c r="B43" s="342" t="str">
        <f>Détail!B197</f>
        <v>GRAND TOTAL CANADIEN :</v>
      </c>
      <c r="C43" s="343"/>
      <c r="D43" s="343"/>
      <c r="E43" s="343"/>
      <c r="F43" s="343"/>
      <c r="G43" s="344"/>
      <c r="H43" s="111">
        <f>H39+H41</f>
        <v>0</v>
      </c>
      <c r="J43" s="3"/>
      <c r="K43" s="105"/>
      <c r="L43" s="3"/>
      <c r="M43" s="105"/>
    </row>
    <row r="44" spans="1:13" s="4" customFormat="1" ht="14.25" customHeight="1" x14ac:dyDescent="0.2">
      <c r="A44" s="156"/>
      <c r="C44" s="112"/>
      <c r="D44" s="112"/>
      <c r="E44" s="112"/>
      <c r="F44" s="112"/>
      <c r="G44" s="112"/>
      <c r="H44" s="112"/>
      <c r="J44" s="3"/>
      <c r="K44" s="105"/>
      <c r="L44" s="3"/>
      <c r="M44" s="105"/>
    </row>
    <row r="45" spans="1:13" ht="14.25" customHeight="1" x14ac:dyDescent="0.2">
      <c r="A45" s="240"/>
      <c r="B45" s="223"/>
      <c r="C45" s="246" t="str">
        <f>J10</f>
        <v>-</v>
      </c>
      <c r="D45" s="346" t="str">
        <f>J11</f>
        <v>-</v>
      </c>
      <c r="E45" s="347"/>
      <c r="F45" s="241"/>
      <c r="G45" s="241" t="s">
        <v>38</v>
      </c>
      <c r="H45" s="168">
        <f>J39</f>
        <v>0</v>
      </c>
      <c r="K45" s="12"/>
      <c r="M45" s="12"/>
    </row>
    <row r="46" spans="1:13" ht="14.25" customHeight="1" x14ac:dyDescent="0.2">
      <c r="A46" s="240"/>
      <c r="C46" s="149"/>
      <c r="D46" s="149"/>
      <c r="E46" s="149"/>
      <c r="F46" s="149"/>
      <c r="G46" s="149"/>
      <c r="H46" s="149"/>
      <c r="K46" s="12"/>
      <c r="M46" s="12"/>
    </row>
    <row r="47" spans="1:13" ht="14.25" customHeight="1" x14ac:dyDescent="0.2">
      <c r="A47" s="240"/>
      <c r="B47" s="223"/>
      <c r="C47" s="246" t="str">
        <f>K10</f>
        <v>-</v>
      </c>
      <c r="D47" s="346" t="str">
        <f>K11</f>
        <v>-</v>
      </c>
      <c r="E47" s="347"/>
      <c r="F47" s="57"/>
      <c r="G47" s="241" t="s">
        <v>39</v>
      </c>
      <c r="H47" s="168">
        <f>K39</f>
        <v>0</v>
      </c>
      <c r="K47" s="12"/>
      <c r="M47" s="12"/>
    </row>
    <row r="48" spans="1:13" s="4" customFormat="1" ht="14.25" customHeight="1" x14ac:dyDescent="0.2">
      <c r="A48" s="156"/>
      <c r="C48" s="112"/>
      <c r="D48" s="112"/>
      <c r="E48" s="112"/>
      <c r="F48" s="112"/>
      <c r="G48" s="112"/>
      <c r="H48" s="112"/>
      <c r="J48" s="3"/>
      <c r="K48" s="105"/>
      <c r="L48" s="3"/>
      <c r="M48" s="105"/>
    </row>
    <row r="49" spans="1:13" s="4" customFormat="1" ht="14.25" customHeight="1" x14ac:dyDescent="0.2">
      <c r="A49" s="156"/>
      <c r="C49" s="223"/>
      <c r="D49" s="212"/>
      <c r="E49" s="165"/>
      <c r="F49" s="165"/>
      <c r="G49" s="243" t="s">
        <v>40</v>
      </c>
      <c r="H49" s="242">
        <f>H43+H45+H47</f>
        <v>0</v>
      </c>
      <c r="J49" s="3"/>
      <c r="K49" s="105"/>
      <c r="L49" s="3"/>
      <c r="M49" s="105"/>
    </row>
    <row r="50" spans="1:13" ht="12" customHeight="1" thickBot="1" x14ac:dyDescent="0.25">
      <c r="A50" s="340"/>
      <c r="B50" s="341"/>
      <c r="C50" s="341"/>
      <c r="D50" s="341"/>
      <c r="E50" s="341"/>
      <c r="F50" s="341"/>
      <c r="G50" s="341"/>
      <c r="H50" s="341"/>
      <c r="K50" s="105"/>
      <c r="M50" s="105"/>
    </row>
    <row r="51" spans="1:13" ht="18" customHeight="1" x14ac:dyDescent="0.2">
      <c r="A51" s="224" t="s">
        <v>41</v>
      </c>
      <c r="B51" s="180"/>
      <c r="C51" s="72" t="str">
        <f>IF((C39+D39+E39)&lt;&gt;H39,"    Vérifier : les dépenses doivent être réparties en tant que 'Interne', 'Apparenté' ou 'Externe'","")</f>
        <v/>
      </c>
      <c r="D51" s="3"/>
      <c r="E51" s="3"/>
      <c r="F51" s="3"/>
      <c r="G51" s="3"/>
      <c r="K51" s="105"/>
      <c r="M51" s="105"/>
    </row>
    <row r="52" spans="1:13" ht="18" customHeight="1" x14ac:dyDescent="0.2">
      <c r="A52" s="225" t="s">
        <v>42</v>
      </c>
      <c r="B52" s="181" t="s">
        <v>323</v>
      </c>
      <c r="C52" s="72" t="str">
        <f>IF((F39+G39)&lt;&gt;H39,"    Vérifier : l'origine des coûts doit être 'Canadien' ou 'Non-Canadien'","")</f>
        <v/>
      </c>
      <c r="D52" s="3"/>
      <c r="E52" s="3"/>
      <c r="F52" s="3"/>
      <c r="G52" s="3"/>
    </row>
    <row r="53" spans="1:13" ht="18" customHeight="1" x14ac:dyDescent="0.2">
      <c r="A53" s="226"/>
      <c r="B53" s="218"/>
      <c r="C53" s="72" t="str">
        <f>IF(OR(H36&gt;(0.1*H30),H37&gt;(0.1*H30)),"    Vérifier : le poste F et/ou G dépasse le plafond autorisé","")</f>
        <v/>
      </c>
      <c r="D53" s="3"/>
      <c r="E53" s="3"/>
      <c r="F53" s="3"/>
      <c r="G53" s="3"/>
      <c r="K53" s="149"/>
    </row>
    <row r="54" spans="1:13" ht="18" customHeight="1" thickBot="1" x14ac:dyDescent="0.25">
      <c r="A54" s="227" t="s">
        <v>43</v>
      </c>
      <c r="B54" s="217"/>
      <c r="C54" s="89" t="str">
        <f>IF(G39&gt;(0.25*H39),"    Vérifier : les coûts Canadiens représentent moins de 75% du budget","")</f>
        <v/>
      </c>
      <c r="D54" s="3"/>
      <c r="E54" s="3"/>
      <c r="F54" s="3"/>
      <c r="G54" s="3"/>
      <c r="K54" s="149"/>
    </row>
    <row r="55" spans="1:13" ht="18" customHeight="1" x14ac:dyDescent="0.2">
      <c r="A55" s="213"/>
      <c r="B55" s="214"/>
      <c r="C55" s="89"/>
      <c r="D55" s="3"/>
      <c r="E55" s="3"/>
      <c r="F55" s="3"/>
      <c r="G55" s="3"/>
      <c r="K55" s="149"/>
    </row>
    <row r="56" spans="1:13" ht="30" customHeight="1" x14ac:dyDescent="0.2">
      <c r="A56" s="335" t="s">
        <v>336</v>
      </c>
      <c r="B56" s="335"/>
      <c r="C56" s="335"/>
      <c r="D56" s="335"/>
      <c r="E56" s="335"/>
      <c r="F56" s="335"/>
      <c r="G56" s="335"/>
      <c r="H56" s="335"/>
    </row>
    <row r="58" spans="1:13" x14ac:dyDescent="0.2">
      <c r="A58" s="293" t="s">
        <v>345</v>
      </c>
    </row>
  </sheetData>
  <sheetProtection algorithmName="SHA-512" hashValue="yiDi2EJhX3moaETWqPr7jIcDPl3koypZLykUGSTN4+tV/fHIxJujl+29V4WdJve5tfC9pGoShOP+AhRV6GI/aA==" saltValue="z47MoCevtQyzqDC3OYd2FQ==" spinCount="100000" sheet="1" selectLockedCells="1"/>
  <mergeCells count="11">
    <mergeCell ref="J8:K8"/>
    <mergeCell ref="J9:K9"/>
    <mergeCell ref="A56:H56"/>
    <mergeCell ref="E5:H5"/>
    <mergeCell ref="C10:E10"/>
    <mergeCell ref="A50:H50"/>
    <mergeCell ref="F10:G10"/>
    <mergeCell ref="B43:G43"/>
    <mergeCell ref="B41:G41"/>
    <mergeCell ref="D45:E45"/>
    <mergeCell ref="D47:E47"/>
  </mergeCells>
  <phoneticPr fontId="0" type="noConversion"/>
  <printOptions horizontalCentered="1"/>
  <pageMargins left="0.55118110236220474" right="0.55118110236220474" top="0.96250000000000002" bottom="0.74803149606299213" header="0.51181102362204722" footer="0.51181102362204722"/>
  <pageSetup scale="52" firstPageNumber="2" orientation="landscape" r:id="rId1"/>
  <headerFooter alignWithMargins="0"/>
  <ignoredErrors>
    <ignoredError sqref="A13:A14 A17:A23 A26:A27 A32" numberStoredAsText="1"/>
    <ignoredError sqref="B7:B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6"/>
  <sheetViews>
    <sheetView showGridLines="0" showRuler="0" zoomScaleNormal="100" zoomScalePageLayoutView="70" workbookViewId="0">
      <pane xSplit="2" topLeftCell="C1" activePane="topRight" state="frozen"/>
      <selection pane="topRight" activeCell="C135" sqref="C135"/>
    </sheetView>
  </sheetViews>
  <sheetFormatPr baseColWidth="10" defaultColWidth="8.88671875" defaultRowHeight="15" customHeight="1" x14ac:dyDescent="0.2"/>
  <cols>
    <col min="1" max="1" width="5" style="7" customWidth="1"/>
    <col min="2" max="2" width="54.77734375" customWidth="1"/>
    <col min="3" max="3" width="41.77734375" customWidth="1"/>
    <col min="4" max="4" width="8.6640625" bestFit="1" customWidth="1"/>
    <col min="5" max="5" width="7" customWidth="1"/>
    <col min="6" max="6" width="12.77734375" customWidth="1"/>
    <col min="7" max="7" width="11.33203125" customWidth="1"/>
    <col min="8" max="8" width="13" customWidth="1"/>
    <col min="9" max="9" width="9.21875" customWidth="1"/>
    <col min="10" max="10" width="10.109375" customWidth="1"/>
    <col min="11" max="11" width="12.33203125" customWidth="1"/>
    <col min="12" max="12" width="63.109375" style="68" customWidth="1"/>
    <col min="13" max="15" width="12.77734375" style="68" customWidth="1"/>
    <col min="16" max="16" width="2.77734375" style="68" customWidth="1"/>
    <col min="17" max="19" width="12.77734375" customWidth="1"/>
    <col min="20" max="20" width="2.77734375" customWidth="1"/>
    <col min="21" max="22" width="12.77734375" customWidth="1"/>
  </cols>
  <sheetData>
    <row r="1" spans="1:22" ht="15" customHeight="1" x14ac:dyDescent="0.2">
      <c r="A1" s="113"/>
      <c r="B1" s="113"/>
      <c r="C1" s="113"/>
      <c r="D1" s="113"/>
      <c r="E1" s="113"/>
      <c r="F1" s="113"/>
      <c r="G1" s="113"/>
      <c r="H1" s="113"/>
      <c r="I1" s="113"/>
      <c r="J1" s="113"/>
      <c r="K1" s="113"/>
      <c r="L1"/>
      <c r="M1"/>
      <c r="N1"/>
      <c r="O1"/>
      <c r="P1"/>
    </row>
    <row r="2" spans="1:22" ht="15" customHeight="1" x14ac:dyDescent="0.2">
      <c r="G2" s="417" t="s">
        <v>322</v>
      </c>
      <c r="H2" s="417"/>
      <c r="I2" s="417"/>
      <c r="J2" s="417"/>
      <c r="K2" s="417"/>
      <c r="L2" s="48"/>
      <c r="M2" s="48"/>
      <c r="N2" s="48"/>
      <c r="O2" s="48"/>
      <c r="P2" s="48"/>
      <c r="Q2" s="48"/>
      <c r="R2" s="48"/>
      <c r="S2" s="48"/>
      <c r="T2" s="48"/>
      <c r="U2" s="48"/>
      <c r="V2" s="48"/>
    </row>
    <row r="3" spans="1:22" ht="15" customHeight="1" x14ac:dyDescent="0.4">
      <c r="E3" s="124"/>
      <c r="F3" s="125"/>
      <c r="G3" s="283"/>
      <c r="H3" s="283"/>
      <c r="I3" s="283"/>
      <c r="J3" s="274"/>
      <c r="K3" s="48" t="s">
        <v>330</v>
      </c>
      <c r="L3" s="48"/>
      <c r="M3" s="378"/>
      <c r="N3" s="379"/>
      <c r="O3" s="379"/>
      <c r="P3" s="379"/>
      <c r="Q3" s="379"/>
      <c r="R3" s="380"/>
      <c r="S3" s="380"/>
      <c r="T3" s="380"/>
      <c r="U3" s="380"/>
      <c r="V3" s="380"/>
    </row>
    <row r="4" spans="1:22" ht="15" customHeight="1" x14ac:dyDescent="0.2">
      <c r="B4" s="130" t="s">
        <v>1</v>
      </c>
      <c r="C4" s="276" t="s">
        <v>49</v>
      </c>
      <c r="E4" s="125"/>
      <c r="F4" s="125"/>
      <c r="G4" s="283"/>
      <c r="H4" s="283"/>
      <c r="I4" s="283"/>
      <c r="J4" s="274"/>
      <c r="K4" s="48" t="s">
        <v>44</v>
      </c>
      <c r="L4" s="48"/>
      <c r="M4" s="379"/>
      <c r="N4" s="379"/>
      <c r="O4" s="379"/>
      <c r="P4" s="379"/>
      <c r="Q4" s="379"/>
      <c r="R4" s="380"/>
      <c r="S4" s="380"/>
      <c r="T4" s="380"/>
      <c r="U4" s="380"/>
      <c r="V4" s="380"/>
    </row>
    <row r="5" spans="1:22" ht="15" customHeight="1" x14ac:dyDescent="0.2">
      <c r="B5" s="130" t="s">
        <v>2</v>
      </c>
      <c r="C5" s="277" t="s">
        <v>49</v>
      </c>
      <c r="L5"/>
      <c r="M5" s="379"/>
      <c r="N5" s="379"/>
      <c r="O5" s="379"/>
      <c r="P5" s="379"/>
      <c r="Q5" s="379"/>
      <c r="R5" s="380"/>
      <c r="S5" s="380"/>
      <c r="T5" s="380"/>
      <c r="U5" s="380"/>
      <c r="V5" s="380"/>
    </row>
    <row r="6" spans="1:22" ht="15" customHeight="1" x14ac:dyDescent="0.2">
      <c r="L6"/>
      <c r="M6" s="234"/>
      <c r="N6" s="234"/>
      <c r="O6" s="234"/>
      <c r="P6" s="234"/>
      <c r="Q6" s="234"/>
      <c r="R6" s="233"/>
      <c r="S6" s="233"/>
      <c r="T6" s="233"/>
      <c r="U6" s="233"/>
      <c r="V6" s="233"/>
    </row>
    <row r="7" spans="1:22" s="274" customFormat="1" ht="18" customHeight="1" x14ac:dyDescent="0.2">
      <c r="A7" s="312" t="s">
        <v>351</v>
      </c>
      <c r="B7" s="313"/>
      <c r="C7" s="313"/>
      <c r="D7" s="313"/>
      <c r="E7" s="313"/>
      <c r="F7" s="313"/>
      <c r="G7" s="313"/>
      <c r="H7" s="313"/>
      <c r="I7" s="313"/>
      <c r="J7" s="313"/>
      <c r="K7" s="314"/>
      <c r="M7" s="234"/>
      <c r="N7" s="234"/>
      <c r="O7" s="234"/>
      <c r="P7" s="234"/>
      <c r="Q7" s="234"/>
      <c r="R7" s="234"/>
      <c r="S7" s="234"/>
      <c r="T7" s="234"/>
      <c r="U7" s="234"/>
      <c r="V7" s="234"/>
    </row>
    <row r="8" spans="1:22" s="274" customFormat="1" ht="18" customHeight="1" thickBot="1" x14ac:dyDescent="0.25">
      <c r="A8" s="300" t="s">
        <v>310</v>
      </c>
      <c r="B8" s="315"/>
      <c r="C8" s="315"/>
      <c r="D8" s="315"/>
      <c r="E8" s="315"/>
      <c r="F8" s="315"/>
      <c r="G8" s="315"/>
      <c r="H8" s="315"/>
      <c r="I8" s="315"/>
      <c r="J8" s="315"/>
      <c r="K8" s="316"/>
      <c r="M8" s="273"/>
      <c r="N8" s="273"/>
      <c r="O8" s="273"/>
      <c r="P8" s="234"/>
      <c r="Q8" s="234"/>
      <c r="R8" s="234"/>
      <c r="S8" s="234"/>
      <c r="T8" s="234"/>
      <c r="U8" s="234"/>
      <c r="V8" s="234"/>
    </row>
    <row r="9" spans="1:22" s="274" customFormat="1" ht="18" customHeight="1" thickBot="1" x14ac:dyDescent="0.25">
      <c r="A9" s="317" t="s">
        <v>354</v>
      </c>
      <c r="B9" s="301"/>
      <c r="C9" s="301"/>
      <c r="D9" s="301"/>
      <c r="E9" s="301"/>
      <c r="F9" s="301"/>
      <c r="G9" s="301"/>
      <c r="H9" s="301"/>
      <c r="I9" s="301"/>
      <c r="J9" s="301"/>
      <c r="K9" s="302"/>
      <c r="M9" s="375" t="s">
        <v>45</v>
      </c>
      <c r="N9" s="376"/>
      <c r="O9" s="377"/>
      <c r="P9" s="273"/>
    </row>
    <row r="10" spans="1:22" s="274" customFormat="1" ht="18" customHeight="1" x14ac:dyDescent="0.2">
      <c r="A10" s="303" t="s">
        <v>352</v>
      </c>
      <c r="B10" s="304"/>
      <c r="C10" s="304"/>
      <c r="D10" s="304"/>
      <c r="E10" s="304"/>
      <c r="F10" s="304"/>
      <c r="G10" s="304"/>
      <c r="H10" s="304"/>
      <c r="I10" s="304"/>
      <c r="J10" s="304"/>
      <c r="K10" s="305"/>
      <c r="L10" s="318"/>
      <c r="M10" s="386" t="s">
        <v>46</v>
      </c>
      <c r="N10" s="387"/>
      <c r="O10" s="388"/>
      <c r="P10" s="273"/>
    </row>
    <row r="11" spans="1:22" s="274" customFormat="1" ht="18" customHeight="1" x14ac:dyDescent="0.2">
      <c r="A11" s="389" t="s">
        <v>311</v>
      </c>
      <c r="B11" s="390"/>
      <c r="C11" s="390"/>
      <c r="D11" s="390"/>
      <c r="E11" s="390"/>
      <c r="F11" s="390"/>
      <c r="G11" s="390"/>
      <c r="H11" s="390"/>
      <c r="I11" s="390"/>
      <c r="J11" s="390"/>
      <c r="K11" s="391"/>
      <c r="L11" s="273"/>
      <c r="M11" s="237" t="s">
        <v>48</v>
      </c>
      <c r="N11" s="238" t="s">
        <v>47</v>
      </c>
      <c r="O11" s="239" t="s">
        <v>301</v>
      </c>
      <c r="P11" s="273"/>
      <c r="T11" s="275"/>
    </row>
    <row r="12" spans="1:22" s="274" customFormat="1" ht="18" customHeight="1" thickBot="1" x14ac:dyDescent="0.25">
      <c r="A12" s="392"/>
      <c r="B12" s="390"/>
      <c r="C12" s="390"/>
      <c r="D12" s="390"/>
      <c r="E12" s="390"/>
      <c r="F12" s="390"/>
      <c r="G12" s="390"/>
      <c r="H12" s="390"/>
      <c r="I12" s="390"/>
      <c r="J12" s="390"/>
      <c r="K12" s="391"/>
      <c r="L12" s="273"/>
      <c r="M12" s="247" t="s">
        <v>49</v>
      </c>
      <c r="N12" s="248" t="s">
        <v>49</v>
      </c>
      <c r="O12" s="249" t="s">
        <v>49</v>
      </c>
      <c r="P12" s="273"/>
      <c r="T12" s="275"/>
    </row>
    <row r="13" spans="1:22" s="274" customFormat="1" ht="18" customHeight="1" x14ac:dyDescent="0.2">
      <c r="A13" s="393" t="s">
        <v>312</v>
      </c>
      <c r="B13" s="390"/>
      <c r="C13" s="390"/>
      <c r="D13" s="390"/>
      <c r="E13" s="390"/>
      <c r="F13" s="390"/>
      <c r="G13" s="390"/>
      <c r="H13" s="390"/>
      <c r="I13" s="390"/>
      <c r="J13" s="390"/>
      <c r="K13" s="391"/>
      <c r="L13" s="273"/>
      <c r="M13" s="386" t="s">
        <v>50</v>
      </c>
      <c r="N13" s="387"/>
      <c r="O13" s="388"/>
      <c r="P13" s="273"/>
      <c r="T13" s="275"/>
    </row>
    <row r="14" spans="1:22" s="11" customFormat="1" ht="18" customHeight="1" x14ac:dyDescent="0.2">
      <c r="A14" s="392"/>
      <c r="B14" s="390"/>
      <c r="C14" s="390"/>
      <c r="D14" s="390"/>
      <c r="E14" s="390"/>
      <c r="F14" s="390"/>
      <c r="G14" s="390"/>
      <c r="H14" s="390"/>
      <c r="I14" s="390"/>
      <c r="J14" s="390"/>
      <c r="K14" s="391"/>
      <c r="L14" s="273"/>
      <c r="M14" s="237" t="s">
        <v>52</v>
      </c>
      <c r="N14" s="238" t="s">
        <v>51</v>
      </c>
      <c r="O14" s="239" t="s">
        <v>53</v>
      </c>
      <c r="P14" s="273"/>
      <c r="Q14" s="274"/>
      <c r="R14" s="274"/>
      <c r="S14" s="274"/>
      <c r="T14" s="275"/>
      <c r="U14" s="274"/>
      <c r="V14" s="274"/>
    </row>
    <row r="15" spans="1:22" s="11" customFormat="1" ht="18" customHeight="1" thickBot="1" x14ac:dyDescent="0.25">
      <c r="A15" s="414" t="s">
        <v>321</v>
      </c>
      <c r="B15" s="415"/>
      <c r="C15" s="415"/>
      <c r="D15" s="415"/>
      <c r="E15" s="415"/>
      <c r="F15" s="415"/>
      <c r="G15" s="415"/>
      <c r="H15" s="415"/>
      <c r="I15" s="415"/>
      <c r="J15" s="415"/>
      <c r="K15" s="416"/>
      <c r="L15" s="273"/>
      <c r="M15" s="205" t="s">
        <v>49</v>
      </c>
      <c r="N15" s="206" t="s">
        <v>49</v>
      </c>
      <c r="O15" s="131" t="s">
        <v>49</v>
      </c>
      <c r="P15" s="273"/>
      <c r="Q15" s="274"/>
      <c r="R15" s="274"/>
      <c r="S15" s="274"/>
      <c r="T15" s="275"/>
      <c r="U15" s="274"/>
      <c r="V15" s="274"/>
    </row>
    <row r="16" spans="1:22" s="3" customFormat="1" ht="7.5" customHeight="1" thickBot="1" x14ac:dyDescent="0.25">
      <c r="A16" s="235"/>
      <c r="B16" s="235"/>
      <c r="C16" s="235"/>
      <c r="D16" s="235"/>
      <c r="E16" s="235"/>
      <c r="F16" s="235"/>
      <c r="G16" s="235"/>
      <c r="H16" s="235"/>
      <c r="I16" s="235"/>
      <c r="J16" s="235"/>
      <c r="K16" s="235"/>
      <c r="P16" s="68"/>
      <c r="Q16"/>
      <c r="R16"/>
      <c r="S16"/>
      <c r="T16" s="52"/>
      <c r="U16"/>
      <c r="V16"/>
    </row>
    <row r="17" spans="1:22" ht="14.25" customHeight="1" thickBot="1" x14ac:dyDescent="0.25">
      <c r="A17" s="424" t="s">
        <v>54</v>
      </c>
      <c r="B17" s="425"/>
      <c r="C17" s="425"/>
      <c r="D17" s="425"/>
      <c r="E17" s="425"/>
      <c r="F17" s="425"/>
      <c r="G17" s="425"/>
      <c r="H17" s="425"/>
      <c r="I17" s="425"/>
      <c r="J17" s="425"/>
      <c r="K17" s="426"/>
      <c r="L17" s="250" t="s">
        <v>308</v>
      </c>
      <c r="M17" s="236"/>
      <c r="N17" s="236"/>
      <c r="O17" s="236"/>
      <c r="Q17" s="267"/>
      <c r="R17" s="270"/>
      <c r="S17" s="268" t="s">
        <v>309</v>
      </c>
      <c r="T17" s="268"/>
      <c r="U17" s="268"/>
      <c r="V17" s="269"/>
    </row>
    <row r="18" spans="1:22" s="3" customFormat="1" ht="15" customHeight="1" thickBot="1" x14ac:dyDescent="0.25">
      <c r="A18" s="34" t="s">
        <v>15</v>
      </c>
      <c r="B18" s="88" t="s">
        <v>55</v>
      </c>
      <c r="C18" s="38"/>
      <c r="D18" s="39"/>
      <c r="E18" s="39"/>
      <c r="F18" s="39"/>
      <c r="G18" s="39"/>
      <c r="H18" s="39"/>
      <c r="I18" s="39"/>
      <c r="J18" s="39"/>
      <c r="K18" s="40"/>
      <c r="L18" s="68"/>
      <c r="M18" s="375" t="s">
        <v>45</v>
      </c>
      <c r="N18" s="376"/>
      <c r="O18" s="377"/>
      <c r="P18" s="68"/>
    </row>
    <row r="19" spans="1:22" s="42" customFormat="1" ht="15" customHeight="1" x14ac:dyDescent="0.2">
      <c r="A19" s="348" t="s">
        <v>5</v>
      </c>
      <c r="B19" s="350" t="s">
        <v>6</v>
      </c>
      <c r="C19" s="359" t="s">
        <v>56</v>
      </c>
      <c r="D19" s="360"/>
      <c r="E19" s="360"/>
      <c r="F19" s="360"/>
      <c r="G19" s="360"/>
      <c r="H19" s="361"/>
      <c r="I19" s="44" t="s">
        <v>57</v>
      </c>
      <c r="J19" s="44" t="s">
        <v>58</v>
      </c>
      <c r="K19" s="352" t="s">
        <v>9</v>
      </c>
      <c r="L19" s="68"/>
      <c r="M19" s="372" t="s">
        <v>305</v>
      </c>
      <c r="N19" s="373"/>
      <c r="O19" s="374"/>
      <c r="P19" s="68"/>
      <c r="Q19" s="381" t="s">
        <v>59</v>
      </c>
      <c r="R19" s="382"/>
      <c r="S19" s="383"/>
      <c r="T19" s="52"/>
      <c r="U19" s="384" t="s">
        <v>60</v>
      </c>
      <c r="V19" s="385"/>
    </row>
    <row r="20" spans="1:22" s="3" customFormat="1" ht="15" customHeight="1" x14ac:dyDescent="0.2">
      <c r="A20" s="349"/>
      <c r="B20" s="351"/>
      <c r="C20" s="362" t="s">
        <v>61</v>
      </c>
      <c r="D20" s="363"/>
      <c r="E20" s="363"/>
      <c r="F20" s="363"/>
      <c r="G20" s="363"/>
      <c r="H20" s="364"/>
      <c r="I20" s="73" t="s">
        <v>62</v>
      </c>
      <c r="J20" s="73" t="s">
        <v>62</v>
      </c>
      <c r="K20" s="353"/>
      <c r="L20" s="68"/>
      <c r="M20" s="132" t="str">
        <f>$M$12</f>
        <v>-</v>
      </c>
      <c r="N20" s="133" t="str">
        <f>$M$15</f>
        <v>-</v>
      </c>
      <c r="O20" s="207" t="s">
        <v>63</v>
      </c>
      <c r="P20" s="68"/>
      <c r="Q20" s="32" t="s">
        <v>10</v>
      </c>
      <c r="R20" s="32" t="s">
        <v>11</v>
      </c>
      <c r="S20" s="32" t="s">
        <v>12</v>
      </c>
      <c r="T20" s="52"/>
      <c r="U20" s="32" t="s">
        <v>13</v>
      </c>
      <c r="V20" s="32" t="s">
        <v>14</v>
      </c>
    </row>
    <row r="21" spans="1:22" s="4" customFormat="1" ht="15" customHeight="1" x14ac:dyDescent="0.2">
      <c r="A21" s="368" t="s">
        <v>314</v>
      </c>
      <c r="B21" s="369"/>
      <c r="C21" s="369"/>
      <c r="D21" s="369"/>
      <c r="E21" s="369"/>
      <c r="F21" s="369"/>
      <c r="G21" s="369"/>
      <c r="H21" s="369"/>
      <c r="I21" s="369"/>
      <c r="J21" s="369"/>
      <c r="K21" s="370"/>
      <c r="L21" s="68"/>
      <c r="M21" s="134"/>
      <c r="N21" s="135"/>
      <c r="O21" s="208"/>
      <c r="P21" s="68"/>
      <c r="Q21" s="253"/>
      <c r="R21" s="253"/>
      <c r="S21" s="253"/>
      <c r="T21" s="52"/>
      <c r="U21" s="253"/>
      <c r="V21" s="253"/>
    </row>
    <row r="22" spans="1:22" s="3" customFormat="1" x14ac:dyDescent="0.2">
      <c r="A22" s="263" t="s">
        <v>64</v>
      </c>
      <c r="B22" s="261" t="s">
        <v>55</v>
      </c>
      <c r="C22" s="357"/>
      <c r="D22" s="358"/>
      <c r="E22" s="358"/>
      <c r="F22" s="358"/>
      <c r="G22" s="358"/>
      <c r="H22" s="356"/>
      <c r="I22" s="55"/>
      <c r="J22" s="55"/>
      <c r="K22" s="43"/>
      <c r="L22" s="68" t="str">
        <f>IF(K22&gt;$K$170*0.1,"Supérieur au plafond de 10%! (Ignorer si non actionnaire)  ","")&amp;IF(K22&lt;&gt;0,IF(I22="","Répartir les coûts!  ",""),"")&amp;IF(K22&lt;&gt;0,IF(J22="","Indiquer l'origine!",""),"")</f>
        <v/>
      </c>
      <c r="M22" s="254"/>
      <c r="N22" s="255"/>
      <c r="O22" s="256">
        <f>SUM(M22+N22)</f>
        <v>0</v>
      </c>
      <c r="P22" s="68"/>
      <c r="Q22" s="87" t="str">
        <f>IF(I22="Interne",K22,"-")</f>
        <v>-</v>
      </c>
      <c r="R22" s="87" t="str">
        <f>IF(I22="Apparenté",K22,"-")</f>
        <v>-</v>
      </c>
      <c r="S22" s="87" t="str">
        <f>IF(I22="Externe",K22,"-")</f>
        <v>-</v>
      </c>
      <c r="T22" s="52"/>
      <c r="U22" s="87" t="str">
        <f>IF($J22="Canadien",IF(OR($K22="",$K22=0),"-",$K22),"-")</f>
        <v>-</v>
      </c>
      <c r="V22" s="87" t="str">
        <f>IF($J22="Non-Canadien",IF(OR($K22="",$K22=0),"-",$K22),"-")</f>
        <v>-</v>
      </c>
    </row>
    <row r="23" spans="1:22" s="3" customFormat="1" x14ac:dyDescent="0.2">
      <c r="A23" s="264"/>
      <c r="C23" s="357"/>
      <c r="D23" s="358"/>
      <c r="E23" s="358"/>
      <c r="F23" s="358"/>
      <c r="G23" s="358"/>
      <c r="H23" s="356"/>
      <c r="I23" s="55"/>
      <c r="J23" s="55"/>
      <c r="K23" s="43"/>
      <c r="L23" s="68" t="str">
        <f>IF(K23&gt;$K$170*0.1,"Supérieur au plafond de 10%! (Ignorer si non actionnaire)  ","")&amp;IF(K23&lt;&gt;0,IF(I23="","Répartir les coûts!  ",""),"")&amp;IF(K23&lt;&gt;0,IF(J23="","Indiquer l'origine!",""),"")</f>
        <v/>
      </c>
      <c r="M23" s="254"/>
      <c r="N23" s="255"/>
      <c r="O23" s="256">
        <f>SUM(M23+N23)</f>
        <v>0</v>
      </c>
      <c r="P23" s="68"/>
      <c r="Q23" s="87" t="str">
        <f>IF(I23="Interne",K23,"-")</f>
        <v>-</v>
      </c>
      <c r="R23" s="87" t="str">
        <f>IF(I23="Apparenté",K23,"-")</f>
        <v>-</v>
      </c>
      <c r="S23" s="87" t="str">
        <f>IF(I23="Externe",K23,"-")</f>
        <v>-</v>
      </c>
      <c r="T23" s="52"/>
      <c r="U23" s="87" t="str">
        <f>IF($J23="Canadien",IF(OR($K23="",$K23=0),"-",$K23),"-")</f>
        <v>-</v>
      </c>
      <c r="V23" s="87" t="str">
        <f>IF($J23="Non-Canadien",IF(OR($K23="",$K23=0),"-",$K23),"-")</f>
        <v>-</v>
      </c>
    </row>
    <row r="24" spans="1:22" s="3" customFormat="1" ht="15" customHeight="1" thickBot="1" x14ac:dyDescent="0.25">
      <c r="A24" s="36" t="s">
        <v>15</v>
      </c>
      <c r="B24" s="37" t="s">
        <v>65</v>
      </c>
      <c r="C24" s="421"/>
      <c r="D24" s="422"/>
      <c r="E24" s="422"/>
      <c r="F24" s="422"/>
      <c r="G24" s="422"/>
      <c r="H24" s="422"/>
      <c r="I24" s="422"/>
      <c r="J24" s="423"/>
      <c r="K24" s="83">
        <f>ROUND(SUM(K22:K23),0)</f>
        <v>0</v>
      </c>
      <c r="L24" s="68"/>
      <c r="M24" s="136">
        <f>SUM(M22+M23)</f>
        <v>0</v>
      </c>
      <c r="N24" s="137">
        <f>SUM(N22+N23)</f>
        <v>0</v>
      </c>
      <c r="O24" s="209">
        <f>SUM(O22:O23)</f>
        <v>0</v>
      </c>
      <c r="P24" s="68"/>
      <c r="Q24" s="122">
        <f>ROUND(SUM(Q22:Q23),0)</f>
        <v>0</v>
      </c>
      <c r="R24" s="122">
        <f>ROUND(SUM(R22:R23),0)</f>
        <v>0</v>
      </c>
      <c r="S24" s="122">
        <f>ROUND(SUM(S22:S23),0)</f>
        <v>0</v>
      </c>
      <c r="T24" s="52"/>
      <c r="U24" s="122">
        <f>ROUND(SUM(U22:U23),0)</f>
        <v>0</v>
      </c>
      <c r="V24" s="122">
        <f>ROUND(SUM(V22:V23),0)</f>
        <v>0</v>
      </c>
    </row>
    <row r="25" spans="1:22" s="1" customFormat="1" ht="12" customHeight="1" thickBot="1" x14ac:dyDescent="0.3">
      <c r="A25" s="12"/>
      <c r="B25" s="11"/>
      <c r="C25" s="11"/>
      <c r="D25" s="9"/>
      <c r="E25" s="9"/>
      <c r="F25" s="9"/>
      <c r="G25" s="9"/>
      <c r="H25" s="9"/>
      <c r="I25" s="9"/>
      <c r="J25" s="9"/>
      <c r="K25" s="9"/>
      <c r="L25" s="68"/>
      <c r="M25" s="68"/>
      <c r="N25" s="68"/>
      <c r="O25" s="68"/>
      <c r="P25" s="68"/>
      <c r="Q25" s="3"/>
      <c r="R25" s="3"/>
      <c r="S25" s="3"/>
      <c r="T25" s="52"/>
      <c r="U25" s="3"/>
      <c r="V25" s="3"/>
    </row>
    <row r="26" spans="1:22" s="3" customFormat="1" ht="15" customHeight="1" thickBot="1" x14ac:dyDescent="0.3">
      <c r="A26" s="34" t="s">
        <v>16</v>
      </c>
      <c r="B26" s="88" t="s">
        <v>66</v>
      </c>
      <c r="C26" s="38"/>
      <c r="D26" s="39"/>
      <c r="E26" s="39"/>
      <c r="F26" s="39"/>
      <c r="G26" s="39"/>
      <c r="H26" s="39"/>
      <c r="I26" s="39"/>
      <c r="J26" s="39"/>
      <c r="K26" s="40"/>
      <c r="L26" s="68"/>
      <c r="M26" s="375" t="s">
        <v>45</v>
      </c>
      <c r="N26" s="376"/>
      <c r="O26" s="377"/>
      <c r="P26" s="68"/>
      <c r="Q26" s="1"/>
      <c r="R26" s="1"/>
      <c r="S26" s="1"/>
      <c r="T26" s="52"/>
      <c r="U26" s="1"/>
      <c r="V26" s="1"/>
    </row>
    <row r="27" spans="1:22" s="42" customFormat="1" ht="12" customHeight="1" x14ac:dyDescent="0.2">
      <c r="A27" s="348" t="s">
        <v>5</v>
      </c>
      <c r="B27" s="350" t="s">
        <v>6</v>
      </c>
      <c r="C27" s="359" t="s">
        <v>67</v>
      </c>
      <c r="D27" s="360"/>
      <c r="E27" s="360"/>
      <c r="F27" s="360"/>
      <c r="G27" s="360"/>
      <c r="H27" s="361"/>
      <c r="I27" s="44" t="s">
        <v>57</v>
      </c>
      <c r="J27" s="44" t="s">
        <v>58</v>
      </c>
      <c r="K27" s="352" t="s">
        <v>9</v>
      </c>
      <c r="L27" s="68"/>
      <c r="M27" s="372" t="s">
        <v>305</v>
      </c>
      <c r="N27" s="373"/>
      <c r="O27" s="374"/>
      <c r="P27" s="68"/>
      <c r="Q27" s="381" t="s">
        <v>59</v>
      </c>
      <c r="R27" s="382"/>
      <c r="S27" s="383"/>
      <c r="T27" s="52"/>
      <c r="U27" s="384" t="s">
        <v>60</v>
      </c>
      <c r="V27" s="385"/>
    </row>
    <row r="28" spans="1:22" s="42" customFormat="1" ht="12" customHeight="1" x14ac:dyDescent="0.2">
      <c r="A28" s="349"/>
      <c r="B28" s="351"/>
      <c r="C28" s="362" t="s">
        <v>61</v>
      </c>
      <c r="D28" s="363"/>
      <c r="E28" s="363"/>
      <c r="F28" s="363"/>
      <c r="G28" s="363"/>
      <c r="H28" s="364"/>
      <c r="I28" s="73" t="s">
        <v>62</v>
      </c>
      <c r="J28" s="73" t="s">
        <v>62</v>
      </c>
      <c r="K28" s="353"/>
      <c r="L28" s="68"/>
      <c r="M28" s="132" t="str">
        <f>$M$12</f>
        <v>-</v>
      </c>
      <c r="N28" s="133" t="str">
        <f>$M$15</f>
        <v>-</v>
      </c>
      <c r="O28" s="207" t="s">
        <v>63</v>
      </c>
      <c r="P28" s="68"/>
      <c r="Q28" s="32" t="s">
        <v>10</v>
      </c>
      <c r="R28" s="32" t="s">
        <v>11</v>
      </c>
      <c r="S28" s="32" t="s">
        <v>12</v>
      </c>
      <c r="T28" s="52"/>
      <c r="U28" s="32" t="s">
        <v>13</v>
      </c>
      <c r="V28" s="32" t="s">
        <v>14</v>
      </c>
    </row>
    <row r="29" spans="1:22" s="3" customFormat="1" ht="15" customHeight="1" x14ac:dyDescent="0.2">
      <c r="A29" s="368" t="s">
        <v>68</v>
      </c>
      <c r="B29" s="369"/>
      <c r="C29" s="369"/>
      <c r="D29" s="369"/>
      <c r="E29" s="369"/>
      <c r="F29" s="369"/>
      <c r="G29" s="369"/>
      <c r="H29" s="369"/>
      <c r="I29" s="369"/>
      <c r="J29" s="369"/>
      <c r="K29" s="370"/>
      <c r="L29" s="68"/>
      <c r="M29" s="134"/>
      <c r="N29" s="135"/>
      <c r="O29" s="208"/>
      <c r="P29" s="68"/>
      <c r="Q29" s="253"/>
      <c r="R29" s="253"/>
      <c r="S29" s="253"/>
      <c r="T29" s="52"/>
      <c r="U29" s="253"/>
      <c r="V29" s="253"/>
    </row>
    <row r="30" spans="1:22" s="3" customFormat="1" ht="15" customHeight="1" x14ac:dyDescent="0.2">
      <c r="A30" s="25" t="s">
        <v>69</v>
      </c>
      <c r="B30" s="56" t="s">
        <v>70</v>
      </c>
      <c r="C30" s="357"/>
      <c r="D30" s="358"/>
      <c r="E30" s="358"/>
      <c r="F30" s="358"/>
      <c r="G30" s="358"/>
      <c r="H30" s="356"/>
      <c r="I30" s="55"/>
      <c r="J30" s="55"/>
      <c r="K30" s="43"/>
      <c r="L30" s="68" t="str">
        <f>IF(K30&lt;&gt;0,IF(I30="","Répartir les coûts!  ",""),"")&amp;IF(K30&lt;&gt;0,IF(J30="","Indiquer l'origine!",""),"")</f>
        <v/>
      </c>
      <c r="M30" s="254"/>
      <c r="N30" s="255"/>
      <c r="O30" s="256">
        <f t="shared" ref="O30:O34" si="0">SUM(M30+N30)</f>
        <v>0</v>
      </c>
      <c r="P30" s="68"/>
      <c r="Q30" s="87" t="str">
        <f>IF(I30="Interne",K30,"-")</f>
        <v>-</v>
      </c>
      <c r="R30" s="87" t="str">
        <f>IF(I30="Apparenté",K30,"-")</f>
        <v>-</v>
      </c>
      <c r="S30" s="87" t="str">
        <f>IF(I30="Externe",K30,"-")</f>
        <v>-</v>
      </c>
      <c r="T30" s="52"/>
      <c r="U30" s="87" t="str">
        <f t="shared" ref="U30:U34" si="1">IF($J30="Canadien",IF(OR($K30="",$K30=0),"-",$K30),"-")</f>
        <v>-</v>
      </c>
      <c r="V30" s="87" t="str">
        <f t="shared" ref="V30:V34" si="2">IF($J30="Non-Canadien",IF(OR($K30="",$K30=0),"-",$K30),"-")</f>
        <v>-</v>
      </c>
    </row>
    <row r="31" spans="1:22" s="3" customFormat="1" ht="15" customHeight="1" x14ac:dyDescent="0.2">
      <c r="A31" s="25" t="s">
        <v>71</v>
      </c>
      <c r="B31" s="56" t="s">
        <v>72</v>
      </c>
      <c r="C31" s="357"/>
      <c r="D31" s="358"/>
      <c r="E31" s="358"/>
      <c r="F31" s="358"/>
      <c r="G31" s="358"/>
      <c r="H31" s="356"/>
      <c r="I31" s="55"/>
      <c r="J31" s="55"/>
      <c r="K31" s="43"/>
      <c r="L31" s="68" t="str">
        <f t="shared" ref="L31:L34" si="3">IF(K31&lt;&gt;0,IF(I31="","Répartir les coûts!  ",""),"")&amp;IF(K31&lt;&gt;0,IF(J31="","Indiquer l'origine!",""),"")</f>
        <v/>
      </c>
      <c r="M31" s="254"/>
      <c r="N31" s="255"/>
      <c r="O31" s="256">
        <f t="shared" si="0"/>
        <v>0</v>
      </c>
      <c r="P31" s="68"/>
      <c r="Q31" s="87" t="str">
        <f>IF(I31="Interne",K31,"-")</f>
        <v>-</v>
      </c>
      <c r="R31" s="87" t="str">
        <f>IF(I31="Apparenté",K31,"-")</f>
        <v>-</v>
      </c>
      <c r="S31" s="87" t="str">
        <f>IF(I31="Externe",K31,"-")</f>
        <v>-</v>
      </c>
      <c r="T31" s="52"/>
      <c r="U31" s="87" t="str">
        <f t="shared" si="1"/>
        <v>-</v>
      </c>
      <c r="V31" s="87" t="str">
        <f t="shared" si="2"/>
        <v>-</v>
      </c>
    </row>
    <row r="32" spans="1:22" s="3" customFormat="1" ht="15" customHeight="1" x14ac:dyDescent="0.2">
      <c r="A32" s="25" t="s">
        <v>73</v>
      </c>
      <c r="B32" s="56" t="s">
        <v>74</v>
      </c>
      <c r="C32" s="357"/>
      <c r="D32" s="358"/>
      <c r="E32" s="358"/>
      <c r="F32" s="358"/>
      <c r="G32" s="358"/>
      <c r="H32" s="356"/>
      <c r="I32" s="55"/>
      <c r="J32" s="55"/>
      <c r="K32" s="43"/>
      <c r="L32" s="68" t="str">
        <f t="shared" si="3"/>
        <v/>
      </c>
      <c r="M32" s="254"/>
      <c r="N32" s="255"/>
      <c r="O32" s="256">
        <f t="shared" si="0"/>
        <v>0</v>
      </c>
      <c r="P32" s="68"/>
      <c r="Q32" s="87" t="str">
        <f>IF(I32="Interne",K32,"-")</f>
        <v>-</v>
      </c>
      <c r="R32" s="87" t="str">
        <f>IF(I32="Apparenté",K32,"-")</f>
        <v>-</v>
      </c>
      <c r="S32" s="87" t="str">
        <f>IF(I32="Externe",K32,"-")</f>
        <v>-</v>
      </c>
      <c r="T32" s="52"/>
      <c r="U32" s="87" t="str">
        <f t="shared" si="1"/>
        <v>-</v>
      </c>
      <c r="V32" s="87" t="str">
        <f t="shared" si="2"/>
        <v>-</v>
      </c>
    </row>
    <row r="33" spans="1:22" s="3" customFormat="1" ht="15" customHeight="1" x14ac:dyDescent="0.2">
      <c r="A33" s="35" t="s">
        <v>75</v>
      </c>
      <c r="B33" s="56" t="s">
        <v>76</v>
      </c>
      <c r="C33" s="357"/>
      <c r="D33" s="358"/>
      <c r="E33" s="358"/>
      <c r="F33" s="358"/>
      <c r="G33" s="358"/>
      <c r="H33" s="356"/>
      <c r="I33" s="55"/>
      <c r="J33" s="55"/>
      <c r="K33" s="31"/>
      <c r="L33" s="68" t="str">
        <f t="shared" si="3"/>
        <v/>
      </c>
      <c r="M33" s="254"/>
      <c r="N33" s="255"/>
      <c r="O33" s="256">
        <f t="shared" si="0"/>
        <v>0</v>
      </c>
      <c r="P33" s="68"/>
      <c r="Q33" s="87" t="str">
        <f>IF(I33="Interne",K33,"-")</f>
        <v>-</v>
      </c>
      <c r="R33" s="87" t="str">
        <f>IF(I33="Apparenté",K33,"-")</f>
        <v>-</v>
      </c>
      <c r="S33" s="87" t="str">
        <f>IF(I33="Externe",K33,"-")</f>
        <v>-</v>
      </c>
      <c r="T33" s="52"/>
      <c r="U33" s="87" t="str">
        <f t="shared" si="1"/>
        <v>-</v>
      </c>
      <c r="V33" s="87" t="str">
        <f t="shared" si="2"/>
        <v>-</v>
      </c>
    </row>
    <row r="34" spans="1:22" s="4" customFormat="1" ht="15" customHeight="1" x14ac:dyDescent="0.2">
      <c r="A34" s="35" t="s">
        <v>77</v>
      </c>
      <c r="B34" s="56" t="s">
        <v>78</v>
      </c>
      <c r="C34" s="357"/>
      <c r="D34" s="358"/>
      <c r="E34" s="358"/>
      <c r="F34" s="358"/>
      <c r="G34" s="358"/>
      <c r="H34" s="356"/>
      <c r="I34" s="55"/>
      <c r="J34" s="55"/>
      <c r="K34" s="43"/>
      <c r="L34" s="68" t="str">
        <f t="shared" si="3"/>
        <v/>
      </c>
      <c r="M34" s="254"/>
      <c r="N34" s="255"/>
      <c r="O34" s="256">
        <f t="shared" si="0"/>
        <v>0</v>
      </c>
      <c r="P34" s="68"/>
      <c r="Q34" s="87" t="str">
        <f>IF(I34="Interne",K34,"-")</f>
        <v>-</v>
      </c>
      <c r="R34" s="87" t="str">
        <f>IF(I34="Apparenté",K34,"-")</f>
        <v>-</v>
      </c>
      <c r="S34" s="87" t="str">
        <f>IF(I34="Externe",K34,"-")</f>
        <v>-</v>
      </c>
      <c r="T34" s="52"/>
      <c r="U34" s="87" t="str">
        <f t="shared" si="1"/>
        <v>-</v>
      </c>
      <c r="V34" s="87" t="str">
        <f t="shared" si="2"/>
        <v>-</v>
      </c>
    </row>
    <row r="35" spans="1:22" s="3" customFormat="1" ht="15" customHeight="1" thickBot="1" x14ac:dyDescent="0.25">
      <c r="A35" s="44" t="s">
        <v>16</v>
      </c>
      <c r="B35" s="45" t="s">
        <v>79</v>
      </c>
      <c r="C35" s="421"/>
      <c r="D35" s="422"/>
      <c r="E35" s="422"/>
      <c r="F35" s="422"/>
      <c r="G35" s="422"/>
      <c r="H35" s="422"/>
      <c r="I35" s="422"/>
      <c r="J35" s="423"/>
      <c r="K35" s="83">
        <f>ROUND(SUM(K30:K34),0)</f>
        <v>0</v>
      </c>
      <c r="L35" s="68"/>
      <c r="M35" s="136">
        <f>SUM(M30:M34)</f>
        <v>0</v>
      </c>
      <c r="N35" s="137">
        <f>SUM(N30:N34)</f>
        <v>0</v>
      </c>
      <c r="O35" s="209">
        <f>SUM(O30:O34)</f>
        <v>0</v>
      </c>
      <c r="P35" s="68"/>
      <c r="Q35" s="122">
        <f>ROUND(SUM(Q30:Q34),0)</f>
        <v>0</v>
      </c>
      <c r="R35" s="122">
        <f>ROUND(SUM(R30:R34),0)</f>
        <v>0</v>
      </c>
      <c r="S35" s="122">
        <f>ROUND(SUM(S30:S34),0)</f>
        <v>0</v>
      </c>
      <c r="T35" s="52"/>
      <c r="U35" s="122">
        <f>ROUND(SUM(U30:U34),0)</f>
        <v>0</v>
      </c>
      <c r="V35" s="122">
        <f>ROUND(SUM(V30:V34),0)</f>
        <v>0</v>
      </c>
    </row>
    <row r="36" spans="1:22" s="1" customFormat="1" ht="12" customHeight="1" thickBot="1" x14ac:dyDescent="0.3">
      <c r="A36" s="50"/>
      <c r="B36" s="27"/>
      <c r="C36" s="427"/>
      <c r="D36" s="427"/>
      <c r="E36" s="427"/>
      <c r="F36" s="427"/>
      <c r="G36" s="427"/>
      <c r="H36" s="120"/>
      <c r="I36" s="120"/>
      <c r="J36" s="120"/>
      <c r="K36" s="24"/>
      <c r="L36" s="68"/>
      <c r="M36" s="68"/>
      <c r="N36" s="68"/>
      <c r="O36" s="68"/>
      <c r="P36" s="68"/>
      <c r="Q36" s="3"/>
      <c r="R36" s="3"/>
      <c r="S36" s="3"/>
      <c r="T36" s="52"/>
      <c r="U36" s="3"/>
      <c r="V36" s="3"/>
    </row>
    <row r="37" spans="1:22" s="3" customFormat="1" ht="15" customHeight="1" thickBot="1" x14ac:dyDescent="0.3">
      <c r="A37" s="34" t="s">
        <v>17</v>
      </c>
      <c r="B37" s="88" t="s">
        <v>329</v>
      </c>
      <c r="C37"/>
      <c r="D37" s="299"/>
      <c r="E37" s="299"/>
      <c r="F37" s="299"/>
      <c r="G37" s="299"/>
      <c r="H37" s="38"/>
      <c r="I37" s="38"/>
      <c r="J37" s="38"/>
      <c r="K37" s="41"/>
      <c r="L37" s="68"/>
      <c r="M37" s="375" t="s">
        <v>45</v>
      </c>
      <c r="N37" s="376"/>
      <c r="O37" s="377"/>
      <c r="P37" s="68"/>
      <c r="Q37" s="1"/>
      <c r="R37" s="1"/>
      <c r="S37" s="1"/>
      <c r="T37" s="52"/>
      <c r="U37" s="1"/>
      <c r="V37" s="1"/>
    </row>
    <row r="38" spans="1:22" s="42" customFormat="1" ht="12" customHeight="1" x14ac:dyDescent="0.2">
      <c r="A38" s="348" t="s">
        <v>5</v>
      </c>
      <c r="B38" s="350" t="s">
        <v>6</v>
      </c>
      <c r="C38" s="359" t="s">
        <v>81</v>
      </c>
      <c r="D38" s="360"/>
      <c r="E38" s="360"/>
      <c r="F38" s="360"/>
      <c r="G38" s="360"/>
      <c r="H38" s="361"/>
      <c r="I38" s="44" t="s">
        <v>57</v>
      </c>
      <c r="J38" s="44" t="s">
        <v>58</v>
      </c>
      <c r="K38" s="352" t="s">
        <v>9</v>
      </c>
      <c r="L38" s="68"/>
      <c r="M38" s="372" t="s">
        <v>305</v>
      </c>
      <c r="N38" s="373"/>
      <c r="O38" s="374"/>
      <c r="P38" s="68"/>
      <c r="Q38" s="381" t="s">
        <v>59</v>
      </c>
      <c r="R38" s="382"/>
      <c r="S38" s="383"/>
      <c r="T38" s="52"/>
      <c r="U38" s="384" t="s">
        <v>60</v>
      </c>
      <c r="V38" s="385"/>
    </row>
    <row r="39" spans="1:22" s="3" customFormat="1" ht="12" customHeight="1" x14ac:dyDescent="0.2">
      <c r="A39" s="349"/>
      <c r="B39" s="351"/>
      <c r="C39" s="362" t="s">
        <v>334</v>
      </c>
      <c r="D39" s="363"/>
      <c r="E39" s="363"/>
      <c r="F39" s="363"/>
      <c r="G39" s="363"/>
      <c r="H39" s="364"/>
      <c r="I39" s="73" t="s">
        <v>62</v>
      </c>
      <c r="J39" s="73" t="s">
        <v>62</v>
      </c>
      <c r="K39" s="353"/>
      <c r="L39" s="68"/>
      <c r="M39" s="132" t="str">
        <f>$M$12</f>
        <v>-</v>
      </c>
      <c r="N39" s="133" t="str">
        <f>$M$15</f>
        <v>-</v>
      </c>
      <c r="O39" s="207" t="s">
        <v>63</v>
      </c>
      <c r="P39" s="68"/>
      <c r="Q39" s="32" t="s">
        <v>10</v>
      </c>
      <c r="R39" s="32" t="s">
        <v>11</v>
      </c>
      <c r="S39" s="32" t="s">
        <v>12</v>
      </c>
      <c r="T39" s="52"/>
      <c r="U39" s="32" t="s">
        <v>13</v>
      </c>
      <c r="V39" s="32" t="s">
        <v>14</v>
      </c>
    </row>
    <row r="40" spans="1:22" s="3" customFormat="1" ht="12" customHeight="1" x14ac:dyDescent="0.2">
      <c r="A40" s="428" t="s">
        <v>331</v>
      </c>
      <c r="B40" s="395"/>
      <c r="C40" s="395"/>
      <c r="D40" s="395"/>
      <c r="E40" s="395"/>
      <c r="F40" s="395"/>
      <c r="G40" s="395"/>
      <c r="H40" s="395"/>
      <c r="I40" s="395"/>
      <c r="J40" s="395"/>
      <c r="K40" s="396"/>
      <c r="L40" s="68"/>
      <c r="M40" s="294"/>
      <c r="N40" s="295"/>
      <c r="O40" s="296"/>
      <c r="P40" s="68"/>
      <c r="Q40" s="297"/>
      <c r="R40" s="297"/>
      <c r="S40" s="297"/>
      <c r="T40" s="52"/>
      <c r="U40" s="297"/>
      <c r="V40" s="297"/>
    </row>
    <row r="41" spans="1:22" s="3" customFormat="1" ht="15" customHeight="1" x14ac:dyDescent="0.2">
      <c r="A41" s="298" t="s">
        <v>82</v>
      </c>
      <c r="B41" s="26" t="s">
        <v>83</v>
      </c>
      <c r="C41" s="357"/>
      <c r="D41" s="358"/>
      <c r="E41" s="358"/>
      <c r="F41" s="358"/>
      <c r="G41" s="358"/>
      <c r="H41" s="356"/>
      <c r="I41" s="55"/>
      <c r="J41" s="55"/>
      <c r="K41" s="43"/>
      <c r="L41" s="68" t="str">
        <f t="shared" ref="L41:L44" si="4">IF(K41&lt;&gt;0,IF(I41="","Répartir les coûts!  ",""),"")&amp;IF(K41&lt;&gt;0,IF(J41="","Indiquer l'origine!",""),"")</f>
        <v/>
      </c>
      <c r="M41" s="254"/>
      <c r="N41" s="255"/>
      <c r="O41" s="256">
        <f t="shared" ref="O41:O44" si="5">SUM(M41+N41)</f>
        <v>0</v>
      </c>
      <c r="P41" s="68"/>
      <c r="Q41" s="87" t="str">
        <f>IF(I41="Interne",K41,"-")</f>
        <v>-</v>
      </c>
      <c r="R41" s="87" t="str">
        <f>IF(I41="Apparenté",K41,"-")</f>
        <v>-</v>
      </c>
      <c r="S41" s="87" t="str">
        <f>IF(I41="Externe",K41,"-")</f>
        <v>-</v>
      </c>
      <c r="T41" s="52"/>
      <c r="U41" s="87" t="str">
        <f>IF($J41="Canadien",IF(OR($K41="",$K41=0),"-",$K41),"-")</f>
        <v>-</v>
      </c>
      <c r="V41" s="87" t="str">
        <f>IF($J41="Non-Canadien",IF(OR($K41="",$K41=0),"-",$K41),"-")</f>
        <v>-</v>
      </c>
    </row>
    <row r="42" spans="1:22" s="3" customFormat="1" ht="15" customHeight="1" x14ac:dyDescent="0.2">
      <c r="A42" s="25" t="s">
        <v>84</v>
      </c>
      <c r="B42" s="26" t="s">
        <v>85</v>
      </c>
      <c r="C42" s="357"/>
      <c r="D42" s="358"/>
      <c r="E42" s="358"/>
      <c r="F42" s="358"/>
      <c r="G42" s="358"/>
      <c r="H42" s="356"/>
      <c r="I42" s="55"/>
      <c r="J42" s="55"/>
      <c r="K42" s="43"/>
      <c r="L42" s="68" t="str">
        <f t="shared" si="4"/>
        <v/>
      </c>
      <c r="M42" s="254"/>
      <c r="N42" s="255"/>
      <c r="O42" s="256">
        <f t="shared" si="5"/>
        <v>0</v>
      </c>
      <c r="P42" s="68"/>
      <c r="Q42" s="87" t="str">
        <f>IF(I42="Interne",K42,"-")</f>
        <v>-</v>
      </c>
      <c r="R42" s="87" t="str">
        <f>IF(I42="Apparenté",K42,"-")</f>
        <v>-</v>
      </c>
      <c r="S42" s="87" t="str">
        <f>IF(I42="Externe",K42,"-")</f>
        <v>-</v>
      </c>
      <c r="T42" s="52"/>
      <c r="U42" s="87" t="str">
        <f>IF($J42="Canadien",IF(OR($K42="",$K42=0),"-",$K42),"-")</f>
        <v>-</v>
      </c>
      <c r="V42" s="87" t="str">
        <f>IF($J42="Non-Canadien",IF(OR($K42="",$K42=0),"-",$K42),"-")</f>
        <v>-</v>
      </c>
    </row>
    <row r="43" spans="1:22" s="3" customFormat="1" ht="15" customHeight="1" x14ac:dyDescent="0.2">
      <c r="A43" s="25" t="s">
        <v>86</v>
      </c>
      <c r="B43" s="26" t="s">
        <v>87</v>
      </c>
      <c r="C43" s="357"/>
      <c r="D43" s="358"/>
      <c r="E43" s="358"/>
      <c r="F43" s="358"/>
      <c r="G43" s="358"/>
      <c r="H43" s="356"/>
      <c r="I43" s="55"/>
      <c r="J43" s="55"/>
      <c r="K43" s="31"/>
      <c r="L43" s="68" t="str">
        <f t="shared" si="4"/>
        <v/>
      </c>
      <c r="M43" s="254"/>
      <c r="N43" s="255"/>
      <c r="O43" s="256">
        <f t="shared" si="5"/>
        <v>0</v>
      </c>
      <c r="P43" s="68"/>
      <c r="Q43" s="87" t="str">
        <f>IF(I43="Interne",K43,"-")</f>
        <v>-</v>
      </c>
      <c r="R43" s="87" t="str">
        <f>IF(I43="Apparenté",K43,"-")</f>
        <v>-</v>
      </c>
      <c r="S43" s="87" t="str">
        <f>IF(I43="Externe",K43,"-")</f>
        <v>-</v>
      </c>
      <c r="T43" s="52"/>
      <c r="U43" s="87" t="str">
        <f>IF($J43="Canadien",IF(OR($K43="",$K43=0),"-",$K43),"-")</f>
        <v>-</v>
      </c>
      <c r="V43" s="87" t="str">
        <f>IF($J43="Non-Canadien",IF(OR($K43="",$K43=0),"-",$K43),"-")</f>
        <v>-</v>
      </c>
    </row>
    <row r="44" spans="1:22" s="4" customFormat="1" ht="15" customHeight="1" x14ac:dyDescent="0.2">
      <c r="A44" s="25" t="s">
        <v>88</v>
      </c>
      <c r="B44" s="26" t="s">
        <v>89</v>
      </c>
      <c r="C44" s="357"/>
      <c r="D44" s="358"/>
      <c r="E44" s="358"/>
      <c r="F44" s="358"/>
      <c r="G44" s="358"/>
      <c r="H44" s="356"/>
      <c r="I44" s="55"/>
      <c r="J44" s="55"/>
      <c r="K44" s="43"/>
      <c r="L44" s="68" t="str">
        <f t="shared" si="4"/>
        <v/>
      </c>
      <c r="M44" s="254"/>
      <c r="N44" s="255"/>
      <c r="O44" s="256">
        <f t="shared" si="5"/>
        <v>0</v>
      </c>
      <c r="P44" s="68"/>
      <c r="Q44" s="87" t="str">
        <f>IF(I44="Interne",K44,"-")</f>
        <v>-</v>
      </c>
      <c r="R44" s="87" t="str">
        <f>IF(I44="Apparenté",K44,"-")</f>
        <v>-</v>
      </c>
      <c r="S44" s="87" t="str">
        <f>IF(I44="Externe",K44,"-")</f>
        <v>-</v>
      </c>
      <c r="T44" s="52"/>
      <c r="U44" s="87" t="str">
        <f>IF($J44="Canadien",IF(OR($K44="",$K44=0),"-",$K44),"-")</f>
        <v>-</v>
      </c>
      <c r="V44" s="87" t="str">
        <f>IF($J44="Non-Canadien",IF(OR($K44="",$K44=0),"-",$K44),"-")</f>
        <v>-</v>
      </c>
    </row>
    <row r="45" spans="1:22" s="3" customFormat="1" ht="15" customHeight="1" thickBot="1" x14ac:dyDescent="0.25">
      <c r="A45" s="36" t="s">
        <v>17</v>
      </c>
      <c r="B45" s="37" t="s">
        <v>333</v>
      </c>
      <c r="C45" s="371"/>
      <c r="D45" s="366"/>
      <c r="E45" s="366"/>
      <c r="F45" s="366"/>
      <c r="G45" s="366"/>
      <c r="H45" s="366"/>
      <c r="I45" s="366"/>
      <c r="J45" s="367"/>
      <c r="K45" s="83">
        <f>ROUND(SUM(K41:K44),0)</f>
        <v>0</v>
      </c>
      <c r="L45" s="68"/>
      <c r="M45" s="136">
        <f>SUM(M41:M44)</f>
        <v>0</v>
      </c>
      <c r="N45" s="137">
        <f>SUM(N41:N44)</f>
        <v>0</v>
      </c>
      <c r="O45" s="209">
        <f>SUM(O41:O44)</f>
        <v>0</v>
      </c>
      <c r="P45" s="68"/>
      <c r="Q45" s="122">
        <f>ROUND(SUM(Q41:Q44),0)</f>
        <v>0</v>
      </c>
      <c r="R45" s="122">
        <f>ROUND(SUM(R41:R44),0)</f>
        <v>0</v>
      </c>
      <c r="S45" s="122">
        <f>ROUND(SUM(S41:S44),0)</f>
        <v>0</v>
      </c>
      <c r="T45" s="52"/>
      <c r="U45" s="122">
        <f>ROUND(SUM(U41:U44),0)</f>
        <v>0</v>
      </c>
      <c r="V45" s="122">
        <f>ROUND(SUM(V41:V44),0)</f>
        <v>0</v>
      </c>
    </row>
    <row r="46" spans="1:22" s="23" customFormat="1" ht="12" customHeight="1" thickBot="1" x14ac:dyDescent="0.25">
      <c r="A46" s="12"/>
      <c r="B46" s="11"/>
      <c r="C46" s="11"/>
      <c r="D46" s="13"/>
      <c r="E46" s="13"/>
      <c r="F46" s="13"/>
      <c r="G46" s="13"/>
      <c r="H46" s="13"/>
      <c r="I46" s="13"/>
      <c r="J46" s="13"/>
      <c r="K46" s="21"/>
      <c r="L46" s="68"/>
      <c r="M46" s="68"/>
      <c r="N46" s="68"/>
      <c r="O46" s="68"/>
      <c r="P46" s="68"/>
      <c r="Q46" s="3"/>
      <c r="R46" s="3"/>
      <c r="S46" s="3"/>
      <c r="T46" s="52"/>
      <c r="U46" s="3"/>
      <c r="V46" s="3"/>
    </row>
    <row r="47" spans="1:22" ht="15" customHeight="1" thickBot="1" x14ac:dyDescent="0.25">
      <c r="A47" s="115" t="s">
        <v>90</v>
      </c>
      <c r="B47" s="46"/>
      <c r="C47" s="46"/>
      <c r="D47" s="46"/>
      <c r="E47" s="46"/>
      <c r="F47" s="46"/>
      <c r="G47" s="46"/>
      <c r="H47" s="46"/>
      <c r="I47" s="46"/>
      <c r="J47" s="46"/>
      <c r="K47" s="47"/>
      <c r="Q47" s="23"/>
      <c r="R47" s="23"/>
      <c r="S47" s="23"/>
      <c r="T47" s="52"/>
      <c r="U47" s="23"/>
      <c r="V47" s="23"/>
    </row>
    <row r="48" spans="1:22" s="1" customFormat="1" ht="19.5" customHeight="1" thickBot="1" x14ac:dyDescent="0.3">
      <c r="A48" s="368" t="s">
        <v>335</v>
      </c>
      <c r="B48" s="369"/>
      <c r="C48" s="369"/>
      <c r="D48" s="369"/>
      <c r="E48" s="369"/>
      <c r="F48" s="369"/>
      <c r="G48" s="369"/>
      <c r="H48" s="369"/>
      <c r="I48" s="369"/>
      <c r="J48" s="369"/>
      <c r="K48" s="370"/>
      <c r="L48" s="68"/>
      <c r="M48" s="271"/>
      <c r="N48" s="155"/>
      <c r="O48" s="155"/>
      <c r="P48" s="68"/>
      <c r="Q48"/>
      <c r="R48"/>
      <c r="S48"/>
      <c r="T48" s="52"/>
      <c r="U48"/>
      <c r="V48"/>
    </row>
    <row r="49" spans="1:22" ht="15" customHeight="1" thickBot="1" x14ac:dyDescent="0.3">
      <c r="A49" s="34" t="s">
        <v>19</v>
      </c>
      <c r="B49" s="88" t="s">
        <v>91</v>
      </c>
      <c r="C49" s="38"/>
      <c r="D49" s="39"/>
      <c r="E49" s="39"/>
      <c r="F49" s="39"/>
      <c r="G49" s="39"/>
      <c r="H49" s="39"/>
      <c r="I49" s="39"/>
      <c r="J49" s="39"/>
      <c r="K49" s="40"/>
      <c r="M49" s="375" t="s">
        <v>45</v>
      </c>
      <c r="N49" s="376"/>
      <c r="O49" s="377"/>
      <c r="Q49" s="1"/>
      <c r="R49" s="1"/>
      <c r="S49" s="1"/>
      <c r="T49" s="52"/>
      <c r="U49" s="1"/>
      <c r="V49" s="1"/>
    </row>
    <row r="50" spans="1:22" ht="15" customHeight="1" x14ac:dyDescent="0.2">
      <c r="A50" s="348" t="s">
        <v>5</v>
      </c>
      <c r="B50" s="350" t="s">
        <v>6</v>
      </c>
      <c r="C50" s="350" t="s">
        <v>92</v>
      </c>
      <c r="D50" s="407" t="s">
        <v>93</v>
      </c>
      <c r="E50" s="409" t="s">
        <v>94</v>
      </c>
      <c r="F50" s="410"/>
      <c r="G50" s="54" t="s">
        <v>95</v>
      </c>
      <c r="H50" s="286" t="s">
        <v>325</v>
      </c>
      <c r="I50" s="405" t="s">
        <v>96</v>
      </c>
      <c r="J50" s="405" t="s">
        <v>97</v>
      </c>
      <c r="K50" s="352" t="s">
        <v>9</v>
      </c>
      <c r="M50" s="372" t="s">
        <v>305</v>
      </c>
      <c r="N50" s="373"/>
      <c r="O50" s="374"/>
      <c r="Q50" s="381" t="s">
        <v>59</v>
      </c>
      <c r="R50" s="382"/>
      <c r="S50" s="383"/>
      <c r="T50" s="52"/>
      <c r="U50" s="384" t="s">
        <v>60</v>
      </c>
      <c r="V50" s="385"/>
    </row>
    <row r="51" spans="1:22" ht="35.1" customHeight="1" x14ac:dyDescent="0.2">
      <c r="A51" s="349"/>
      <c r="B51" s="351"/>
      <c r="C51" s="351"/>
      <c r="D51" s="408"/>
      <c r="E51" s="186" t="s">
        <v>98</v>
      </c>
      <c r="F51" s="185" t="s">
        <v>99</v>
      </c>
      <c r="G51" s="183" t="s">
        <v>326</v>
      </c>
      <c r="H51" s="287" t="s">
        <v>327</v>
      </c>
      <c r="I51" s="406"/>
      <c r="J51" s="406"/>
      <c r="K51" s="353"/>
      <c r="M51" s="132" t="str">
        <f>$M$12</f>
        <v>-</v>
      </c>
      <c r="N51" s="133" t="str">
        <f>$M$15</f>
        <v>-</v>
      </c>
      <c r="O51" s="207" t="s">
        <v>63</v>
      </c>
      <c r="Q51" s="32" t="s">
        <v>10</v>
      </c>
      <c r="R51" s="32" t="s">
        <v>11</v>
      </c>
      <c r="S51" s="32" t="s">
        <v>12</v>
      </c>
      <c r="T51" s="52"/>
      <c r="U51" s="32" t="s">
        <v>13</v>
      </c>
      <c r="V51" s="32" t="s">
        <v>14</v>
      </c>
    </row>
    <row r="52" spans="1:22" ht="15" customHeight="1" x14ac:dyDescent="0.2">
      <c r="A52" s="368" t="s">
        <v>313</v>
      </c>
      <c r="B52" s="369"/>
      <c r="C52" s="369"/>
      <c r="D52" s="369"/>
      <c r="E52" s="369"/>
      <c r="F52" s="369"/>
      <c r="G52" s="369"/>
      <c r="H52" s="369"/>
      <c r="I52" s="369"/>
      <c r="J52" s="369"/>
      <c r="K52" s="370"/>
      <c r="M52" s="134"/>
      <c r="N52" s="135"/>
      <c r="O52" s="208"/>
      <c r="Q52" s="253"/>
      <c r="R52" s="253"/>
      <c r="S52" s="253"/>
      <c r="T52" s="52"/>
      <c r="U52" s="253"/>
      <c r="V52" s="253"/>
    </row>
    <row r="53" spans="1:22" x14ac:dyDescent="0.2">
      <c r="A53" s="262" t="s">
        <v>100</v>
      </c>
      <c r="B53" s="127" t="s">
        <v>101</v>
      </c>
      <c r="C53" s="26"/>
      <c r="D53" s="30">
        <v>1</v>
      </c>
      <c r="E53" s="184"/>
      <c r="F53" s="55"/>
      <c r="G53" s="30"/>
      <c r="H53" s="288"/>
      <c r="I53" s="55"/>
      <c r="J53" s="55"/>
      <c r="K53" s="31">
        <f>D53*E53*G53*H53</f>
        <v>0</v>
      </c>
      <c r="L53" s="68" t="str">
        <f>IF(E53&lt;&gt;0,IF(F53="","Choisir la base de la durée!  ",""),"")&amp;IF(E53&lt;&gt;0,IF(I53="","Répartir les coûts!  ",""),"")&amp;IF(E53&lt;&gt;0,IF(J53="","Indiquer l'origine!",""),"")</f>
        <v/>
      </c>
      <c r="M53" s="254"/>
      <c r="N53" s="255"/>
      <c r="O53" s="256">
        <f>SUM(M53+N53)</f>
        <v>0</v>
      </c>
      <c r="Q53" s="87" t="str">
        <f>IF(I53="Interne",K53,"-")</f>
        <v>-</v>
      </c>
      <c r="R53" s="87" t="str">
        <f>IF(I53="Apparenté",K53,"-")</f>
        <v>-</v>
      </c>
      <c r="S53" s="87" t="str">
        <f>IF(I53="Externe",K53,"-")</f>
        <v>-</v>
      </c>
      <c r="T53" s="52"/>
      <c r="U53" s="87" t="str">
        <f>IF($J53="Canadien",IF(OR($K53="",$K53=0),"-",$K53),"-")</f>
        <v>-</v>
      </c>
      <c r="V53" s="87" t="str">
        <f>IF($J53="Non-Canadien",IF(OR($K53="",$K53=0),"-",$K53),"-")</f>
        <v>-</v>
      </c>
    </row>
    <row r="54" spans="1:22" ht="15" customHeight="1" x14ac:dyDescent="0.2">
      <c r="A54" s="25" t="s">
        <v>103</v>
      </c>
      <c r="B54" s="118" t="s">
        <v>104</v>
      </c>
      <c r="C54" s="26"/>
      <c r="D54" s="30">
        <v>1</v>
      </c>
      <c r="E54" s="184"/>
      <c r="F54" s="55"/>
      <c r="G54" s="30"/>
      <c r="H54" s="288"/>
      <c r="I54" s="55"/>
      <c r="J54" s="55"/>
      <c r="K54" s="31">
        <f t="shared" ref="K54:K60" si="6">D54*E54*G54*H54</f>
        <v>0</v>
      </c>
      <c r="L54" s="68" t="str">
        <f t="shared" ref="L54:L60" si="7">IF(E54&lt;&gt;0,IF(F54="","Choisir la base de la durée!  ",""),"")&amp;IF(E54&lt;&gt;0,IF(I54="","Répartir les coûts!  ",""),"")&amp;IF(E54&lt;&gt;0,IF(J54="","Indiquer l'origine!",""),"")</f>
        <v/>
      </c>
      <c r="M54" s="254"/>
      <c r="N54" s="255"/>
      <c r="O54" s="256">
        <f t="shared" ref="O54:O60" si="8">SUM(M54+N54)</f>
        <v>0</v>
      </c>
      <c r="Q54" s="87" t="str">
        <f t="shared" ref="Q54:Q60" si="9">IF(I54="Interne",K54,"-")</f>
        <v>-</v>
      </c>
      <c r="R54" s="87" t="str">
        <f t="shared" ref="R54:R60" si="10">IF(I54="Apparenté",K54,"-")</f>
        <v>-</v>
      </c>
      <c r="S54" s="87" t="str">
        <f t="shared" ref="S54:S60" si="11">IF(I54="Externe",K54,"-")</f>
        <v>-</v>
      </c>
      <c r="T54" s="52"/>
      <c r="U54" s="87" t="str">
        <f t="shared" ref="U54:U60" si="12">IF($J54="Canadien",IF(OR($K54="",$K54=0),"-",$K54),"-")</f>
        <v>-</v>
      </c>
      <c r="V54" s="87" t="str">
        <f t="shared" ref="V54:V60" si="13">IF($J54="Non-Canadien",IF(OR($K54="",$K54=0),"-",$K54),"-")</f>
        <v>-</v>
      </c>
    </row>
    <row r="55" spans="1:22" ht="15" customHeight="1" x14ac:dyDescent="0.2">
      <c r="A55" s="126" t="s">
        <v>105</v>
      </c>
      <c r="B55" s="128" t="s">
        <v>106</v>
      </c>
      <c r="C55" s="26"/>
      <c r="D55" s="30">
        <v>1</v>
      </c>
      <c r="E55" s="184"/>
      <c r="F55" s="55"/>
      <c r="G55" s="30"/>
      <c r="H55" s="288"/>
      <c r="I55" s="55"/>
      <c r="J55" s="55"/>
      <c r="K55" s="31">
        <f t="shared" si="6"/>
        <v>0</v>
      </c>
      <c r="L55" s="68" t="str">
        <f t="shared" si="7"/>
        <v/>
      </c>
      <c r="M55" s="254"/>
      <c r="N55" s="255"/>
      <c r="O55" s="256">
        <f t="shared" si="8"/>
        <v>0</v>
      </c>
      <c r="Q55" s="87" t="str">
        <f t="shared" si="9"/>
        <v>-</v>
      </c>
      <c r="R55" s="87" t="str">
        <f t="shared" si="10"/>
        <v>-</v>
      </c>
      <c r="S55" s="87" t="str">
        <f t="shared" si="11"/>
        <v>-</v>
      </c>
      <c r="T55" s="52"/>
      <c r="U55" s="87" t="str">
        <f t="shared" si="12"/>
        <v>-</v>
      </c>
      <c r="V55" s="87" t="str">
        <f t="shared" si="13"/>
        <v>-</v>
      </c>
    </row>
    <row r="56" spans="1:22" ht="15" customHeight="1" x14ac:dyDescent="0.2">
      <c r="A56" s="114" t="s">
        <v>107</v>
      </c>
      <c r="B56" s="129" t="s">
        <v>108</v>
      </c>
      <c r="C56" s="26"/>
      <c r="D56" s="30">
        <v>1</v>
      </c>
      <c r="E56" s="184"/>
      <c r="F56" s="55"/>
      <c r="G56" s="30"/>
      <c r="H56" s="288"/>
      <c r="I56" s="55"/>
      <c r="J56" s="55"/>
      <c r="K56" s="31">
        <f t="shared" si="6"/>
        <v>0</v>
      </c>
      <c r="L56" s="68" t="str">
        <f t="shared" si="7"/>
        <v/>
      </c>
      <c r="M56" s="254"/>
      <c r="N56" s="255"/>
      <c r="O56" s="256">
        <f t="shared" si="8"/>
        <v>0</v>
      </c>
      <c r="Q56" s="87" t="str">
        <f t="shared" si="9"/>
        <v>-</v>
      </c>
      <c r="R56" s="87" t="str">
        <f t="shared" si="10"/>
        <v>-</v>
      </c>
      <c r="S56" s="87" t="str">
        <f t="shared" si="11"/>
        <v>-</v>
      </c>
      <c r="T56" s="52"/>
      <c r="U56" s="87" t="str">
        <f t="shared" si="12"/>
        <v>-</v>
      </c>
      <c r="V56" s="87" t="str">
        <f t="shared" si="13"/>
        <v>-</v>
      </c>
    </row>
    <row r="57" spans="1:22" ht="15" customHeight="1" x14ac:dyDescent="0.2">
      <c r="A57" s="25" t="s">
        <v>109</v>
      </c>
      <c r="B57" s="118" t="s">
        <v>110</v>
      </c>
      <c r="C57" s="26"/>
      <c r="D57" s="30">
        <v>1</v>
      </c>
      <c r="E57" s="184"/>
      <c r="F57" s="55"/>
      <c r="G57" s="30"/>
      <c r="H57" s="288"/>
      <c r="I57" s="55"/>
      <c r="J57" s="55"/>
      <c r="K57" s="31">
        <f t="shared" si="6"/>
        <v>0</v>
      </c>
      <c r="L57" s="68" t="str">
        <f t="shared" si="7"/>
        <v/>
      </c>
      <c r="M57" s="254"/>
      <c r="N57" s="255"/>
      <c r="O57" s="256">
        <f t="shared" si="8"/>
        <v>0</v>
      </c>
      <c r="Q57" s="87" t="str">
        <f t="shared" si="9"/>
        <v>-</v>
      </c>
      <c r="R57" s="87" t="str">
        <f t="shared" si="10"/>
        <v>-</v>
      </c>
      <c r="S57" s="87" t="str">
        <f t="shared" si="11"/>
        <v>-</v>
      </c>
      <c r="T57" s="52"/>
      <c r="U57" s="87" t="str">
        <f t="shared" si="12"/>
        <v>-</v>
      </c>
      <c r="V57" s="87" t="str">
        <f t="shared" si="13"/>
        <v>-</v>
      </c>
    </row>
    <row r="58" spans="1:22" ht="15" customHeight="1" x14ac:dyDescent="0.2">
      <c r="A58" s="126" t="s">
        <v>111</v>
      </c>
      <c r="B58" s="128" t="s">
        <v>112</v>
      </c>
      <c r="C58" s="26"/>
      <c r="D58" s="30">
        <v>1</v>
      </c>
      <c r="E58" s="184"/>
      <c r="F58" s="55"/>
      <c r="G58" s="30"/>
      <c r="H58" s="288"/>
      <c r="I58" s="55"/>
      <c r="J58" s="55"/>
      <c r="K58" s="31">
        <f t="shared" si="6"/>
        <v>0</v>
      </c>
      <c r="L58" s="68" t="str">
        <f t="shared" si="7"/>
        <v/>
      </c>
      <c r="M58" s="254"/>
      <c r="N58" s="255"/>
      <c r="O58" s="256">
        <f t="shared" si="8"/>
        <v>0</v>
      </c>
      <c r="Q58" s="87" t="str">
        <f t="shared" si="9"/>
        <v>-</v>
      </c>
      <c r="R58" s="87" t="str">
        <f t="shared" si="10"/>
        <v>-</v>
      </c>
      <c r="S58" s="87" t="str">
        <f t="shared" si="11"/>
        <v>-</v>
      </c>
      <c r="T58" s="52"/>
      <c r="U58" s="87" t="str">
        <f t="shared" si="12"/>
        <v>-</v>
      </c>
      <c r="V58" s="87" t="str">
        <f t="shared" si="13"/>
        <v>-</v>
      </c>
    </row>
    <row r="59" spans="1:22" ht="15" customHeight="1" x14ac:dyDescent="0.2">
      <c r="A59" s="114" t="s">
        <v>113</v>
      </c>
      <c r="B59" s="129" t="s">
        <v>114</v>
      </c>
      <c r="C59" s="26"/>
      <c r="D59" s="30">
        <v>1</v>
      </c>
      <c r="E59" s="184"/>
      <c r="F59" s="55"/>
      <c r="G59" s="30"/>
      <c r="H59" s="288"/>
      <c r="I59" s="55"/>
      <c r="J59" s="55"/>
      <c r="K59" s="31">
        <f t="shared" si="6"/>
        <v>0</v>
      </c>
      <c r="L59" s="68" t="str">
        <f t="shared" si="7"/>
        <v/>
      </c>
      <c r="M59" s="254"/>
      <c r="N59" s="255"/>
      <c r="O59" s="256">
        <f t="shared" si="8"/>
        <v>0</v>
      </c>
      <c r="Q59" s="87" t="str">
        <f t="shared" si="9"/>
        <v>-</v>
      </c>
      <c r="R59" s="87" t="str">
        <f t="shared" si="10"/>
        <v>-</v>
      </c>
      <c r="S59" s="87" t="str">
        <f t="shared" si="11"/>
        <v>-</v>
      </c>
      <c r="T59" s="52"/>
      <c r="U59" s="87" t="str">
        <f t="shared" si="12"/>
        <v>-</v>
      </c>
      <c r="V59" s="87" t="str">
        <f t="shared" si="13"/>
        <v>-</v>
      </c>
    </row>
    <row r="60" spans="1:22" s="1" customFormat="1" ht="15" customHeight="1" x14ac:dyDescent="0.25">
      <c r="A60" s="25" t="s">
        <v>115</v>
      </c>
      <c r="B60" s="118" t="s">
        <v>89</v>
      </c>
      <c r="C60" s="26"/>
      <c r="D60" s="30">
        <v>1</v>
      </c>
      <c r="E60" s="184"/>
      <c r="F60" s="55"/>
      <c r="G60" s="30"/>
      <c r="H60" s="288"/>
      <c r="I60" s="55"/>
      <c r="J60" s="55"/>
      <c r="K60" s="31">
        <f t="shared" si="6"/>
        <v>0</v>
      </c>
      <c r="L60" s="68" t="str">
        <f t="shared" si="7"/>
        <v/>
      </c>
      <c r="M60" s="254"/>
      <c r="N60" s="255"/>
      <c r="O60" s="256">
        <f t="shared" si="8"/>
        <v>0</v>
      </c>
      <c r="P60" s="68"/>
      <c r="Q60" s="87" t="str">
        <f t="shared" si="9"/>
        <v>-</v>
      </c>
      <c r="R60" s="87" t="str">
        <f t="shared" si="10"/>
        <v>-</v>
      </c>
      <c r="S60" s="87" t="str">
        <f t="shared" si="11"/>
        <v>-</v>
      </c>
      <c r="T60" s="52"/>
      <c r="U60" s="87" t="str">
        <f t="shared" si="12"/>
        <v>-</v>
      </c>
      <c r="V60" s="87" t="str">
        <f t="shared" si="13"/>
        <v>-</v>
      </c>
    </row>
    <row r="61" spans="1:22" s="3" customFormat="1" ht="15" customHeight="1" thickBot="1" x14ac:dyDescent="0.25">
      <c r="A61" s="36" t="s">
        <v>19</v>
      </c>
      <c r="B61" s="41" t="s">
        <v>116</v>
      </c>
      <c r="C61" s="371"/>
      <c r="D61" s="366"/>
      <c r="E61" s="366"/>
      <c r="F61" s="366"/>
      <c r="G61" s="366"/>
      <c r="H61" s="366"/>
      <c r="I61" s="366"/>
      <c r="J61" s="367"/>
      <c r="K61" s="83">
        <f>ROUND(SUM(K53:K60),0)</f>
        <v>0</v>
      </c>
      <c r="L61" s="68"/>
      <c r="M61" s="136">
        <f>SUM(M53:M60)</f>
        <v>0</v>
      </c>
      <c r="N61" s="137">
        <f>SUM(N53:N60)</f>
        <v>0</v>
      </c>
      <c r="O61" s="209">
        <f>SUM(O53:O60)</f>
        <v>0</v>
      </c>
      <c r="P61" s="68"/>
      <c r="Q61" s="122">
        <f>ROUND(SUM(Q53:Q60),0)</f>
        <v>0</v>
      </c>
      <c r="R61" s="122">
        <f>ROUND(SUM(R53:R60),0)</f>
        <v>0</v>
      </c>
      <c r="S61" s="122">
        <f>ROUND(SUM(S53:S60),0)</f>
        <v>0</v>
      </c>
      <c r="T61" s="52"/>
      <c r="U61" s="122">
        <f>ROUND(SUM(U53:U60),0)</f>
        <v>0</v>
      </c>
      <c r="V61" s="122">
        <f>ROUND(SUM(V53:V60),0)</f>
        <v>0</v>
      </c>
    </row>
    <row r="62" spans="1:22" s="1" customFormat="1" ht="12" customHeight="1" thickBot="1" x14ac:dyDescent="0.3">
      <c r="A62" s="12"/>
      <c r="B62" s="11"/>
      <c r="C62" s="11"/>
      <c r="D62" s="13"/>
      <c r="E62" s="13"/>
      <c r="F62" s="13"/>
      <c r="G62" s="13"/>
      <c r="H62" s="13"/>
      <c r="I62" s="13"/>
      <c r="J62" s="13"/>
      <c r="K62" s="16"/>
      <c r="L62" s="68"/>
      <c r="P62" s="68"/>
      <c r="Q62" s="3"/>
      <c r="R62" s="3"/>
      <c r="S62" s="3"/>
      <c r="T62" s="52"/>
      <c r="U62" s="3"/>
      <c r="V62" s="3"/>
    </row>
    <row r="63" spans="1:22" ht="15" customHeight="1" thickBot="1" x14ac:dyDescent="0.3">
      <c r="A63" s="34" t="s">
        <v>20</v>
      </c>
      <c r="B63" s="88" t="s">
        <v>117</v>
      </c>
      <c r="C63" s="38"/>
      <c r="D63" s="39"/>
      <c r="E63" s="39"/>
      <c r="F63" s="39"/>
      <c r="G63" s="39"/>
      <c r="H63" s="39"/>
      <c r="I63" s="39"/>
      <c r="J63" s="39"/>
      <c r="K63" s="40"/>
      <c r="M63" s="375" t="s">
        <v>45</v>
      </c>
      <c r="N63" s="376"/>
      <c r="O63" s="377"/>
      <c r="Q63" s="1"/>
      <c r="R63" s="1"/>
      <c r="S63" s="1"/>
      <c r="T63" s="52"/>
      <c r="U63" s="1"/>
      <c r="V63" s="1"/>
    </row>
    <row r="64" spans="1:22" ht="15" customHeight="1" x14ac:dyDescent="0.2">
      <c r="A64" s="348" t="s">
        <v>5</v>
      </c>
      <c r="B64" s="350" t="s">
        <v>6</v>
      </c>
      <c r="C64" s="350" t="s">
        <v>92</v>
      </c>
      <c r="D64" s="407" t="s">
        <v>93</v>
      </c>
      <c r="E64" s="409" t="s">
        <v>94</v>
      </c>
      <c r="F64" s="410"/>
      <c r="G64" s="54" t="s">
        <v>95</v>
      </c>
      <c r="H64" s="286" t="s">
        <v>325</v>
      </c>
      <c r="I64" s="405" t="s">
        <v>96</v>
      </c>
      <c r="J64" s="405" t="s">
        <v>97</v>
      </c>
      <c r="K64" s="352" t="s">
        <v>9</v>
      </c>
      <c r="M64" s="372" t="s">
        <v>305</v>
      </c>
      <c r="N64" s="373"/>
      <c r="O64" s="374"/>
      <c r="Q64" s="381" t="s">
        <v>59</v>
      </c>
      <c r="R64" s="382"/>
      <c r="S64" s="383"/>
      <c r="T64" s="52"/>
      <c r="U64" s="384" t="s">
        <v>60</v>
      </c>
      <c r="V64" s="385"/>
    </row>
    <row r="65" spans="1:22" ht="35.1" customHeight="1" x14ac:dyDescent="0.2">
      <c r="A65" s="349"/>
      <c r="B65" s="351"/>
      <c r="C65" s="351"/>
      <c r="D65" s="408"/>
      <c r="E65" s="186" t="s">
        <v>98</v>
      </c>
      <c r="F65" s="185" t="s">
        <v>99</v>
      </c>
      <c r="G65" s="183" t="s">
        <v>326</v>
      </c>
      <c r="H65" s="287" t="s">
        <v>327</v>
      </c>
      <c r="I65" s="406"/>
      <c r="J65" s="406"/>
      <c r="K65" s="353"/>
      <c r="M65" s="132" t="str">
        <f>$M$12</f>
        <v>-</v>
      </c>
      <c r="N65" s="133" t="str">
        <f>$M$15</f>
        <v>-</v>
      </c>
      <c r="O65" s="207" t="s">
        <v>63</v>
      </c>
      <c r="Q65" s="32" t="s">
        <v>10</v>
      </c>
      <c r="R65" s="32" t="s">
        <v>11</v>
      </c>
      <c r="S65" s="32" t="s">
        <v>12</v>
      </c>
      <c r="T65" s="52"/>
      <c r="U65" s="32" t="s">
        <v>13</v>
      </c>
      <c r="V65" s="32" t="s">
        <v>14</v>
      </c>
    </row>
    <row r="66" spans="1:22" ht="15" customHeight="1" x14ac:dyDescent="0.2">
      <c r="A66" s="279" t="s">
        <v>118</v>
      </c>
      <c r="B66" s="280" t="s">
        <v>324</v>
      </c>
      <c r="C66" s="26"/>
      <c r="D66" s="30">
        <v>1</v>
      </c>
      <c r="E66" s="184"/>
      <c r="F66" s="55"/>
      <c r="G66" s="30"/>
      <c r="H66" s="288"/>
      <c r="I66" s="55"/>
      <c r="J66" s="55"/>
      <c r="K66" s="31">
        <f t="shared" ref="K66:K74" si="14">D66*E66*G66*H66</f>
        <v>0</v>
      </c>
      <c r="L66" s="68" t="str">
        <f t="shared" ref="L66:L74" si="15">IF(E66&lt;&gt;0,IF(F66="","Choisir la base de la durée!  ",""),"")&amp;IF(E66&lt;&gt;0,IF(I66="","Répartir les coûts!  ",""),"")&amp;IF(E66&lt;&gt;0,IF(J66="","Indiquer l'origine!",""),"")</f>
        <v/>
      </c>
      <c r="M66" s="254"/>
      <c r="N66" s="255"/>
      <c r="O66" s="256">
        <f t="shared" ref="O66:O74" si="16">SUM(M66+N66)</f>
        <v>0</v>
      </c>
      <c r="Q66" s="87" t="str">
        <f t="shared" ref="Q66:Q74" si="17">IF(I66="Interne",K66,"-")</f>
        <v>-</v>
      </c>
      <c r="R66" s="87" t="str">
        <f t="shared" ref="R66:R74" si="18">IF(I66="Apparenté",K66,"-")</f>
        <v>-</v>
      </c>
      <c r="S66" s="87" t="str">
        <f t="shared" ref="S66:S74" si="19">IF(I66="Externe",K66,"-")</f>
        <v>-</v>
      </c>
      <c r="T66" s="52"/>
      <c r="U66" s="87" t="str">
        <f t="shared" ref="U66:U74" si="20">IF($J66="Canadien",IF(OR($K66="",$K66=0),"-",$K66),"-")</f>
        <v>-</v>
      </c>
      <c r="V66" s="87" t="str">
        <f t="shared" ref="V66:V74" si="21">IF($J66="Non-Canadien",IF(OR($K66="",$K66=0),"-",$K66),"-")</f>
        <v>-</v>
      </c>
    </row>
    <row r="67" spans="1:22" s="4" customFormat="1" ht="15" customHeight="1" x14ac:dyDescent="0.2">
      <c r="A67" s="25" t="s">
        <v>119</v>
      </c>
      <c r="B67" s="118" t="s">
        <v>120</v>
      </c>
      <c r="C67" s="26"/>
      <c r="D67" s="30">
        <v>1</v>
      </c>
      <c r="E67" s="184"/>
      <c r="F67" s="55"/>
      <c r="G67" s="30"/>
      <c r="H67" s="288"/>
      <c r="I67" s="55"/>
      <c r="J67" s="55"/>
      <c r="K67" s="31">
        <f t="shared" si="14"/>
        <v>0</v>
      </c>
      <c r="L67" s="68" t="str">
        <f t="shared" si="15"/>
        <v/>
      </c>
      <c r="M67" s="254"/>
      <c r="N67" s="255"/>
      <c r="O67" s="256">
        <f t="shared" si="16"/>
        <v>0</v>
      </c>
      <c r="P67" s="68"/>
      <c r="Q67" s="87" t="str">
        <f t="shared" si="17"/>
        <v>-</v>
      </c>
      <c r="R67" s="87" t="str">
        <f t="shared" si="18"/>
        <v>-</v>
      </c>
      <c r="S67" s="87" t="str">
        <f t="shared" si="19"/>
        <v>-</v>
      </c>
      <c r="T67" s="52"/>
      <c r="U67" s="87" t="str">
        <f t="shared" si="20"/>
        <v>-</v>
      </c>
      <c r="V67" s="87" t="str">
        <f t="shared" si="21"/>
        <v>-</v>
      </c>
    </row>
    <row r="68" spans="1:22" s="4" customFormat="1" ht="15" customHeight="1" x14ac:dyDescent="0.2">
      <c r="A68" s="25" t="s">
        <v>121</v>
      </c>
      <c r="B68" s="118" t="s">
        <v>122</v>
      </c>
      <c r="C68" s="26"/>
      <c r="D68" s="30">
        <v>1</v>
      </c>
      <c r="E68" s="184"/>
      <c r="F68" s="55"/>
      <c r="G68" s="30"/>
      <c r="H68" s="288"/>
      <c r="I68" s="55"/>
      <c r="J68" s="55"/>
      <c r="K68" s="31">
        <f t="shared" si="14"/>
        <v>0</v>
      </c>
      <c r="L68" s="68" t="str">
        <f t="shared" si="15"/>
        <v/>
      </c>
      <c r="M68" s="254"/>
      <c r="N68" s="255"/>
      <c r="O68" s="256">
        <f t="shared" si="16"/>
        <v>0</v>
      </c>
      <c r="P68" s="68"/>
      <c r="Q68" s="87" t="str">
        <f t="shared" si="17"/>
        <v>-</v>
      </c>
      <c r="R68" s="87" t="str">
        <f t="shared" si="18"/>
        <v>-</v>
      </c>
      <c r="S68" s="87" t="str">
        <f t="shared" si="19"/>
        <v>-</v>
      </c>
      <c r="T68" s="52"/>
      <c r="U68" s="87" t="str">
        <f t="shared" si="20"/>
        <v>-</v>
      </c>
      <c r="V68" s="87" t="str">
        <f t="shared" si="21"/>
        <v>-</v>
      </c>
    </row>
    <row r="69" spans="1:22" s="3" customFormat="1" ht="15" customHeight="1" x14ac:dyDescent="0.2">
      <c r="A69" s="25" t="s">
        <v>123</v>
      </c>
      <c r="B69" s="118" t="s">
        <v>124</v>
      </c>
      <c r="C69" s="26"/>
      <c r="D69" s="30">
        <v>1</v>
      </c>
      <c r="E69" s="184"/>
      <c r="F69" s="55"/>
      <c r="G69" s="30"/>
      <c r="H69" s="288"/>
      <c r="I69" s="55"/>
      <c r="J69" s="55"/>
      <c r="K69" s="31">
        <f t="shared" si="14"/>
        <v>0</v>
      </c>
      <c r="L69" s="68" t="str">
        <f t="shared" si="15"/>
        <v/>
      </c>
      <c r="M69" s="254"/>
      <c r="N69" s="255"/>
      <c r="O69" s="256">
        <f t="shared" si="16"/>
        <v>0</v>
      </c>
      <c r="P69" s="68"/>
      <c r="Q69" s="87" t="str">
        <f t="shared" si="17"/>
        <v>-</v>
      </c>
      <c r="R69" s="87" t="str">
        <f t="shared" si="18"/>
        <v>-</v>
      </c>
      <c r="S69" s="87" t="str">
        <f t="shared" si="19"/>
        <v>-</v>
      </c>
      <c r="T69" s="52"/>
      <c r="U69" s="87" t="str">
        <f t="shared" si="20"/>
        <v>-</v>
      </c>
      <c r="V69" s="87" t="str">
        <f t="shared" si="21"/>
        <v>-</v>
      </c>
    </row>
    <row r="70" spans="1:22" s="5" customFormat="1" ht="15" customHeight="1" x14ac:dyDescent="0.2">
      <c r="A70" s="25" t="s">
        <v>125</v>
      </c>
      <c r="B70" s="118" t="s">
        <v>126</v>
      </c>
      <c r="C70" s="26"/>
      <c r="D70" s="30">
        <v>1</v>
      </c>
      <c r="E70" s="184"/>
      <c r="F70" s="55"/>
      <c r="G70" s="30"/>
      <c r="H70" s="288"/>
      <c r="I70" s="55"/>
      <c r="J70" s="55"/>
      <c r="K70" s="31">
        <f t="shared" si="14"/>
        <v>0</v>
      </c>
      <c r="L70" s="68" t="str">
        <f t="shared" si="15"/>
        <v/>
      </c>
      <c r="M70" s="254"/>
      <c r="N70" s="255"/>
      <c r="O70" s="256">
        <f t="shared" si="16"/>
        <v>0</v>
      </c>
      <c r="P70" s="68"/>
      <c r="Q70" s="87" t="str">
        <f t="shared" si="17"/>
        <v>-</v>
      </c>
      <c r="R70" s="87" t="str">
        <f t="shared" si="18"/>
        <v>-</v>
      </c>
      <c r="S70" s="87" t="str">
        <f t="shared" si="19"/>
        <v>-</v>
      </c>
      <c r="T70" s="52"/>
      <c r="U70" s="87" t="str">
        <f t="shared" si="20"/>
        <v>-</v>
      </c>
      <c r="V70" s="87" t="str">
        <f t="shared" si="21"/>
        <v>-</v>
      </c>
    </row>
    <row r="71" spans="1:22" s="4" customFormat="1" ht="15" customHeight="1" x14ac:dyDescent="0.2">
      <c r="A71" s="25" t="s">
        <v>127</v>
      </c>
      <c r="B71" s="118" t="s">
        <v>128</v>
      </c>
      <c r="C71" s="26"/>
      <c r="D71" s="30">
        <v>1</v>
      </c>
      <c r="E71" s="184"/>
      <c r="F71" s="55"/>
      <c r="G71" s="30"/>
      <c r="H71" s="288"/>
      <c r="I71" s="55"/>
      <c r="J71" s="55"/>
      <c r="K71" s="31">
        <f t="shared" si="14"/>
        <v>0</v>
      </c>
      <c r="L71" s="68" t="str">
        <f t="shared" si="15"/>
        <v/>
      </c>
      <c r="M71" s="254"/>
      <c r="N71" s="255"/>
      <c r="O71" s="256">
        <f t="shared" si="16"/>
        <v>0</v>
      </c>
      <c r="P71" s="68"/>
      <c r="Q71" s="87" t="str">
        <f t="shared" si="17"/>
        <v>-</v>
      </c>
      <c r="R71" s="87" t="str">
        <f t="shared" si="18"/>
        <v>-</v>
      </c>
      <c r="S71" s="87" t="str">
        <f t="shared" si="19"/>
        <v>-</v>
      </c>
      <c r="T71" s="52"/>
      <c r="U71" s="87" t="str">
        <f t="shared" si="20"/>
        <v>-</v>
      </c>
      <c r="V71" s="87" t="str">
        <f t="shared" si="21"/>
        <v>-</v>
      </c>
    </row>
    <row r="72" spans="1:22" ht="15" customHeight="1" x14ac:dyDescent="0.2">
      <c r="A72" s="25" t="s">
        <v>129</v>
      </c>
      <c r="B72" s="118" t="s">
        <v>130</v>
      </c>
      <c r="C72" s="26"/>
      <c r="D72" s="30">
        <v>1</v>
      </c>
      <c r="E72" s="184"/>
      <c r="F72" s="55"/>
      <c r="G72" s="30"/>
      <c r="H72" s="288"/>
      <c r="I72" s="55"/>
      <c r="J72" s="55"/>
      <c r="K72" s="31">
        <f t="shared" si="14"/>
        <v>0</v>
      </c>
      <c r="L72" s="68" t="str">
        <f t="shared" si="15"/>
        <v/>
      </c>
      <c r="M72" s="254"/>
      <c r="N72" s="255"/>
      <c r="O72" s="256">
        <f t="shared" si="16"/>
        <v>0</v>
      </c>
      <c r="Q72" s="87" t="str">
        <f t="shared" si="17"/>
        <v>-</v>
      </c>
      <c r="R72" s="87" t="str">
        <f t="shared" si="18"/>
        <v>-</v>
      </c>
      <c r="S72" s="87" t="str">
        <f t="shared" si="19"/>
        <v>-</v>
      </c>
      <c r="T72" s="52"/>
      <c r="U72" s="87" t="str">
        <f t="shared" si="20"/>
        <v>-</v>
      </c>
      <c r="V72" s="87" t="str">
        <f t="shared" si="21"/>
        <v>-</v>
      </c>
    </row>
    <row r="73" spans="1:22" ht="15" customHeight="1" x14ac:dyDescent="0.2">
      <c r="A73" s="25" t="s">
        <v>131</v>
      </c>
      <c r="B73" s="118" t="s">
        <v>132</v>
      </c>
      <c r="C73" s="26"/>
      <c r="D73" s="30">
        <v>1</v>
      </c>
      <c r="E73" s="184"/>
      <c r="F73" s="55"/>
      <c r="G73" s="30"/>
      <c r="H73" s="288"/>
      <c r="I73" s="55"/>
      <c r="J73" s="55"/>
      <c r="K73" s="31">
        <f t="shared" si="14"/>
        <v>0</v>
      </c>
      <c r="L73" s="68" t="str">
        <f t="shared" si="15"/>
        <v/>
      </c>
      <c r="M73" s="254"/>
      <c r="N73" s="255"/>
      <c r="O73" s="256">
        <f t="shared" si="16"/>
        <v>0</v>
      </c>
      <c r="Q73" s="87" t="str">
        <f t="shared" si="17"/>
        <v>-</v>
      </c>
      <c r="R73" s="87" t="str">
        <f t="shared" si="18"/>
        <v>-</v>
      </c>
      <c r="S73" s="87" t="str">
        <f t="shared" si="19"/>
        <v>-</v>
      </c>
      <c r="T73" s="52"/>
      <c r="U73" s="87" t="str">
        <f t="shared" si="20"/>
        <v>-</v>
      </c>
      <c r="V73" s="87" t="str">
        <f t="shared" si="21"/>
        <v>-</v>
      </c>
    </row>
    <row r="74" spans="1:22" s="4" customFormat="1" ht="15" customHeight="1" x14ac:dyDescent="0.2">
      <c r="A74" s="25" t="s">
        <v>133</v>
      </c>
      <c r="B74" s="118" t="s">
        <v>89</v>
      </c>
      <c r="C74" s="26"/>
      <c r="D74" s="30">
        <v>1</v>
      </c>
      <c r="E74" s="184"/>
      <c r="F74" s="55"/>
      <c r="G74" s="30"/>
      <c r="H74" s="288"/>
      <c r="I74" s="55"/>
      <c r="J74" s="55"/>
      <c r="K74" s="31">
        <f t="shared" si="14"/>
        <v>0</v>
      </c>
      <c r="L74" s="68" t="str">
        <f t="shared" si="15"/>
        <v/>
      </c>
      <c r="M74" s="254"/>
      <c r="N74" s="255"/>
      <c r="O74" s="256">
        <f t="shared" si="16"/>
        <v>0</v>
      </c>
      <c r="P74" s="68"/>
      <c r="Q74" s="87" t="str">
        <f t="shared" si="17"/>
        <v>-</v>
      </c>
      <c r="R74" s="87" t="str">
        <f t="shared" si="18"/>
        <v>-</v>
      </c>
      <c r="S74" s="87" t="str">
        <f t="shared" si="19"/>
        <v>-</v>
      </c>
      <c r="T74" s="52"/>
      <c r="U74" s="87" t="str">
        <f t="shared" si="20"/>
        <v>-</v>
      </c>
      <c r="V74" s="87" t="str">
        <f t="shared" si="21"/>
        <v>-</v>
      </c>
    </row>
    <row r="75" spans="1:22" s="3" customFormat="1" ht="15" customHeight="1" thickBot="1" x14ac:dyDescent="0.25">
      <c r="A75" s="36" t="s">
        <v>20</v>
      </c>
      <c r="B75" s="41" t="s">
        <v>134</v>
      </c>
      <c r="C75" s="371"/>
      <c r="D75" s="366"/>
      <c r="E75" s="366"/>
      <c r="F75" s="366"/>
      <c r="G75" s="366"/>
      <c r="H75" s="366"/>
      <c r="I75" s="366"/>
      <c r="J75" s="367"/>
      <c r="K75" s="83">
        <f>ROUND(SUM(K66:K74),0)</f>
        <v>0</v>
      </c>
      <c r="L75" s="68"/>
      <c r="M75" s="136">
        <f>SUM(M66:M74)</f>
        <v>0</v>
      </c>
      <c r="N75" s="137">
        <f>SUM(N66:N74)</f>
        <v>0</v>
      </c>
      <c r="O75" s="209">
        <f>SUM(O66:O74)</f>
        <v>0</v>
      </c>
      <c r="P75" s="68"/>
      <c r="Q75" s="122">
        <f>ROUND(SUM(Q66:Q74),0)</f>
        <v>0</v>
      </c>
      <c r="R75" s="122">
        <f>ROUND(SUM(R66:R74),0)</f>
        <v>0</v>
      </c>
      <c r="S75" s="122">
        <f>ROUND(SUM(S66:S74),0)</f>
        <v>0</v>
      </c>
      <c r="T75" s="52"/>
      <c r="U75" s="122">
        <f>ROUND(SUM(U66:U74),0)</f>
        <v>0</v>
      </c>
      <c r="V75" s="122">
        <f>ROUND(SUM(V66:V74),0)</f>
        <v>0</v>
      </c>
    </row>
    <row r="76" spans="1:22" s="1" customFormat="1" ht="12" customHeight="1" thickBot="1" x14ac:dyDescent="0.3">
      <c r="A76" s="12"/>
      <c r="B76" s="11"/>
      <c r="C76" s="14"/>
      <c r="D76" s="15"/>
      <c r="E76" s="15"/>
      <c r="F76" s="15"/>
      <c r="G76" s="15"/>
      <c r="H76" s="15"/>
      <c r="I76" s="15"/>
      <c r="J76" s="15"/>
      <c r="K76" s="17"/>
      <c r="L76" s="68"/>
      <c r="M76" s="68"/>
      <c r="N76" s="68"/>
      <c r="O76" s="68"/>
      <c r="P76" s="68"/>
      <c r="Q76" s="4"/>
      <c r="R76" s="3"/>
      <c r="S76" s="3"/>
      <c r="T76" s="52"/>
      <c r="U76" s="3"/>
      <c r="V76" s="3"/>
    </row>
    <row r="77" spans="1:22" s="4" customFormat="1" ht="15" customHeight="1" thickBot="1" x14ac:dyDescent="0.3">
      <c r="A77" s="34" t="str">
        <f>"06"</f>
        <v>06</v>
      </c>
      <c r="B77" s="88" t="s">
        <v>135</v>
      </c>
      <c r="C77" s="38"/>
      <c r="D77" s="39"/>
      <c r="E77" s="39"/>
      <c r="F77" s="39"/>
      <c r="G77" s="39"/>
      <c r="H77" s="39"/>
      <c r="I77" s="39"/>
      <c r="J77" s="39"/>
      <c r="K77" s="40"/>
      <c r="L77" s="68"/>
      <c r="M77" s="375" t="s">
        <v>45</v>
      </c>
      <c r="N77" s="376"/>
      <c r="O77" s="377"/>
      <c r="P77" s="68"/>
      <c r="Q77" s="1"/>
      <c r="R77" s="1"/>
      <c r="S77" s="1"/>
      <c r="T77" s="52"/>
      <c r="U77" s="1"/>
      <c r="V77" s="1"/>
    </row>
    <row r="78" spans="1:22" ht="15" customHeight="1" x14ac:dyDescent="0.2">
      <c r="A78" s="348" t="s">
        <v>5</v>
      </c>
      <c r="B78" s="350" t="s">
        <v>6</v>
      </c>
      <c r="C78" s="350" t="s">
        <v>92</v>
      </c>
      <c r="D78" s="407" t="s">
        <v>93</v>
      </c>
      <c r="E78" s="409" t="s">
        <v>94</v>
      </c>
      <c r="F78" s="410"/>
      <c r="G78" s="54" t="s">
        <v>95</v>
      </c>
      <c r="H78" s="286" t="s">
        <v>325</v>
      </c>
      <c r="I78" s="405" t="s">
        <v>96</v>
      </c>
      <c r="J78" s="405" t="s">
        <v>97</v>
      </c>
      <c r="K78" s="352" t="s">
        <v>9</v>
      </c>
      <c r="M78" s="372" t="s">
        <v>305</v>
      </c>
      <c r="N78" s="373"/>
      <c r="O78" s="374"/>
      <c r="Q78" s="381" t="s">
        <v>59</v>
      </c>
      <c r="R78" s="382"/>
      <c r="S78" s="383"/>
      <c r="T78" s="52"/>
      <c r="U78" s="384" t="s">
        <v>60</v>
      </c>
      <c r="V78" s="385"/>
    </row>
    <row r="79" spans="1:22" ht="35.1" customHeight="1" x14ac:dyDescent="0.2">
      <c r="A79" s="349"/>
      <c r="B79" s="351"/>
      <c r="C79" s="351"/>
      <c r="D79" s="408"/>
      <c r="E79" s="186" t="s">
        <v>98</v>
      </c>
      <c r="F79" s="185" t="s">
        <v>99</v>
      </c>
      <c r="G79" s="183" t="s">
        <v>326</v>
      </c>
      <c r="H79" s="287" t="s">
        <v>327</v>
      </c>
      <c r="I79" s="406"/>
      <c r="J79" s="406"/>
      <c r="K79" s="353"/>
      <c r="M79" s="132" t="str">
        <f>$M$12</f>
        <v>-</v>
      </c>
      <c r="N79" s="133" t="str">
        <f>$M$15</f>
        <v>-</v>
      </c>
      <c r="O79" s="207" t="s">
        <v>63</v>
      </c>
      <c r="Q79" s="32" t="s">
        <v>10</v>
      </c>
      <c r="R79" s="32" t="s">
        <v>11</v>
      </c>
      <c r="S79" s="32" t="s">
        <v>12</v>
      </c>
      <c r="T79" s="52"/>
      <c r="U79" s="32" t="s">
        <v>13</v>
      </c>
      <c r="V79" s="32" t="s">
        <v>14</v>
      </c>
    </row>
    <row r="80" spans="1:22" ht="15" customHeight="1" x14ac:dyDescent="0.2">
      <c r="A80" s="114" t="s">
        <v>136</v>
      </c>
      <c r="B80" s="127" t="s">
        <v>137</v>
      </c>
      <c r="C80" s="26"/>
      <c r="D80" s="30">
        <v>1</v>
      </c>
      <c r="E80" s="184"/>
      <c r="F80" s="55"/>
      <c r="G80" s="30"/>
      <c r="H80" s="288"/>
      <c r="I80" s="55"/>
      <c r="J80" s="55"/>
      <c r="K80" s="31">
        <f t="shared" ref="K80:K85" si="22">D80*E80*G80*H80</f>
        <v>0</v>
      </c>
      <c r="L80" s="68" t="str">
        <f t="shared" ref="L80:L85" si="23">IF(E80&lt;&gt;0,IF(F80="","Choisir la base de la durée!  ",""),"")&amp;IF(E80&lt;&gt;0,IF(I80="","Répartir les coûts!  ",""),"")&amp;IF(E80&lt;&gt;0,IF(J80="","Indiquer l'origine!",""),"")</f>
        <v/>
      </c>
      <c r="M80" s="254"/>
      <c r="N80" s="255"/>
      <c r="O80" s="256">
        <f t="shared" ref="O80:O85" si="24">SUM(M80+N80)</f>
        <v>0</v>
      </c>
      <c r="Q80" s="87" t="str">
        <f t="shared" ref="Q80:Q85" si="25">IF(I80="Interne",K80,"-")</f>
        <v>-</v>
      </c>
      <c r="R80" s="87" t="str">
        <f t="shared" ref="R80:R85" si="26">IF(I80="Apparenté",K80,"-")</f>
        <v>-</v>
      </c>
      <c r="S80" s="87" t="str">
        <f t="shared" ref="S80:S85" si="27">IF(I80="Externe",K80,"-")</f>
        <v>-</v>
      </c>
      <c r="T80" s="52"/>
      <c r="U80" s="87" t="str">
        <f t="shared" ref="U80:U85" si="28">IF($J80="Canadien",IF(OR($K80="",$K80=0),"-",$K80),"-")</f>
        <v>-</v>
      </c>
      <c r="V80" s="87" t="str">
        <f t="shared" ref="V80:V85" si="29">IF($J80="Non-Canadien",IF(OR($K80="",$K80=0),"-",$K80),"-")</f>
        <v>-</v>
      </c>
    </row>
    <row r="81" spans="1:22" ht="15" customHeight="1" x14ac:dyDescent="0.2">
      <c r="A81" s="25" t="s">
        <v>138</v>
      </c>
      <c r="B81" s="26" t="s">
        <v>139</v>
      </c>
      <c r="C81" s="26"/>
      <c r="D81" s="30">
        <v>1</v>
      </c>
      <c r="E81" s="184"/>
      <c r="F81" s="55"/>
      <c r="G81" s="30"/>
      <c r="H81" s="288"/>
      <c r="I81" s="55"/>
      <c r="J81" s="55"/>
      <c r="K81" s="31">
        <f t="shared" si="22"/>
        <v>0</v>
      </c>
      <c r="L81" s="68" t="str">
        <f t="shared" si="23"/>
        <v/>
      </c>
      <c r="M81" s="254"/>
      <c r="N81" s="255"/>
      <c r="O81" s="256">
        <f t="shared" si="24"/>
        <v>0</v>
      </c>
      <c r="Q81" s="87" t="str">
        <f t="shared" si="25"/>
        <v>-</v>
      </c>
      <c r="R81" s="87" t="str">
        <f t="shared" si="26"/>
        <v>-</v>
      </c>
      <c r="S81" s="87" t="str">
        <f t="shared" si="27"/>
        <v>-</v>
      </c>
      <c r="T81" s="52"/>
      <c r="U81" s="87" t="str">
        <f t="shared" si="28"/>
        <v>-</v>
      </c>
      <c r="V81" s="87" t="str">
        <f t="shared" si="29"/>
        <v>-</v>
      </c>
    </row>
    <row r="82" spans="1:22" ht="15" customHeight="1" x14ac:dyDescent="0.2">
      <c r="A82" s="25" t="s">
        <v>140</v>
      </c>
      <c r="B82" s="26" t="s">
        <v>141</v>
      </c>
      <c r="C82" s="26"/>
      <c r="D82" s="30">
        <v>1</v>
      </c>
      <c r="E82" s="184"/>
      <c r="F82" s="55"/>
      <c r="G82" s="30"/>
      <c r="H82" s="288"/>
      <c r="I82" s="55"/>
      <c r="J82" s="55"/>
      <c r="K82" s="31">
        <f t="shared" si="22"/>
        <v>0</v>
      </c>
      <c r="L82" s="68" t="str">
        <f t="shared" si="23"/>
        <v/>
      </c>
      <c r="M82" s="254"/>
      <c r="N82" s="255"/>
      <c r="O82" s="256">
        <f t="shared" si="24"/>
        <v>0</v>
      </c>
      <c r="Q82" s="87" t="str">
        <f t="shared" si="25"/>
        <v>-</v>
      </c>
      <c r="R82" s="87" t="str">
        <f t="shared" si="26"/>
        <v>-</v>
      </c>
      <c r="S82" s="87" t="str">
        <f t="shared" si="27"/>
        <v>-</v>
      </c>
      <c r="T82" s="52"/>
      <c r="U82" s="87" t="str">
        <f t="shared" si="28"/>
        <v>-</v>
      </c>
      <c r="V82" s="87" t="str">
        <f t="shared" si="29"/>
        <v>-</v>
      </c>
    </row>
    <row r="83" spans="1:22" s="4" customFormat="1" ht="15" customHeight="1" x14ac:dyDescent="0.2">
      <c r="A83" s="35" t="s">
        <v>142</v>
      </c>
      <c r="B83" s="26" t="s">
        <v>143</v>
      </c>
      <c r="C83" s="26"/>
      <c r="D83" s="30">
        <v>1</v>
      </c>
      <c r="E83" s="184"/>
      <c r="F83" s="55"/>
      <c r="G83" s="30"/>
      <c r="H83" s="288"/>
      <c r="I83" s="55"/>
      <c r="J83" s="55"/>
      <c r="K83" s="31">
        <f t="shared" si="22"/>
        <v>0</v>
      </c>
      <c r="L83" s="68" t="str">
        <f t="shared" si="23"/>
        <v/>
      </c>
      <c r="M83" s="254"/>
      <c r="N83" s="255"/>
      <c r="O83" s="256">
        <f t="shared" si="24"/>
        <v>0</v>
      </c>
      <c r="P83" s="68"/>
      <c r="Q83" s="87" t="str">
        <f t="shared" si="25"/>
        <v>-</v>
      </c>
      <c r="R83" s="87" t="str">
        <f t="shared" si="26"/>
        <v>-</v>
      </c>
      <c r="S83" s="87" t="str">
        <f t="shared" si="27"/>
        <v>-</v>
      </c>
      <c r="T83" s="52"/>
      <c r="U83" s="87" t="str">
        <f t="shared" si="28"/>
        <v>-</v>
      </c>
      <c r="V83" s="87" t="str">
        <f t="shared" si="29"/>
        <v>-</v>
      </c>
    </row>
    <row r="84" spans="1:22" s="4" customFormat="1" ht="15" customHeight="1" x14ac:dyDescent="0.2">
      <c r="A84" s="35" t="s">
        <v>144</v>
      </c>
      <c r="B84" s="26" t="s">
        <v>145</v>
      </c>
      <c r="C84" s="26"/>
      <c r="D84" s="30">
        <v>1</v>
      </c>
      <c r="E84" s="184"/>
      <c r="F84" s="55"/>
      <c r="G84" s="30"/>
      <c r="H84" s="288"/>
      <c r="I84" s="55"/>
      <c r="J84" s="55"/>
      <c r="K84" s="31">
        <f t="shared" si="22"/>
        <v>0</v>
      </c>
      <c r="L84" s="68" t="str">
        <f t="shared" si="23"/>
        <v/>
      </c>
      <c r="M84" s="254"/>
      <c r="N84" s="255"/>
      <c r="O84" s="256">
        <f t="shared" si="24"/>
        <v>0</v>
      </c>
      <c r="P84" s="68"/>
      <c r="Q84" s="87" t="str">
        <f t="shared" si="25"/>
        <v>-</v>
      </c>
      <c r="R84" s="87" t="str">
        <f t="shared" si="26"/>
        <v>-</v>
      </c>
      <c r="S84" s="87" t="str">
        <f t="shared" si="27"/>
        <v>-</v>
      </c>
      <c r="T84" s="52"/>
      <c r="U84" s="87" t="str">
        <f t="shared" si="28"/>
        <v>-</v>
      </c>
      <c r="V84" s="87" t="str">
        <f t="shared" si="29"/>
        <v>-</v>
      </c>
    </row>
    <row r="85" spans="1:22" s="1" customFormat="1" ht="15" customHeight="1" x14ac:dyDescent="0.25">
      <c r="A85" s="35" t="s">
        <v>146</v>
      </c>
      <c r="B85" s="26" t="s">
        <v>89</v>
      </c>
      <c r="C85" s="26"/>
      <c r="D85" s="30">
        <v>1</v>
      </c>
      <c r="E85" s="184"/>
      <c r="F85" s="55"/>
      <c r="G85" s="30"/>
      <c r="H85" s="288"/>
      <c r="I85" s="55"/>
      <c r="J85" s="55"/>
      <c r="K85" s="31">
        <f t="shared" si="22"/>
        <v>0</v>
      </c>
      <c r="L85" s="68" t="str">
        <f t="shared" si="23"/>
        <v/>
      </c>
      <c r="M85" s="254"/>
      <c r="N85" s="255"/>
      <c r="O85" s="256">
        <f t="shared" si="24"/>
        <v>0</v>
      </c>
      <c r="P85" s="68"/>
      <c r="Q85" s="87" t="str">
        <f t="shared" si="25"/>
        <v>-</v>
      </c>
      <c r="R85" s="87" t="str">
        <f t="shared" si="26"/>
        <v>-</v>
      </c>
      <c r="S85" s="87" t="str">
        <f t="shared" si="27"/>
        <v>-</v>
      </c>
      <c r="T85" s="52"/>
      <c r="U85" s="87" t="str">
        <f t="shared" si="28"/>
        <v>-</v>
      </c>
      <c r="V85" s="87" t="str">
        <f t="shared" si="29"/>
        <v>-</v>
      </c>
    </row>
    <row r="86" spans="1:22" ht="15" customHeight="1" thickBot="1" x14ac:dyDescent="0.25">
      <c r="A86" s="36" t="s">
        <v>21</v>
      </c>
      <c r="B86" s="37" t="s">
        <v>147</v>
      </c>
      <c r="C86" s="371"/>
      <c r="D86" s="366"/>
      <c r="E86" s="366"/>
      <c r="F86" s="366"/>
      <c r="G86" s="366"/>
      <c r="H86" s="366"/>
      <c r="I86" s="366"/>
      <c r="J86" s="367"/>
      <c r="K86" s="83">
        <f>ROUND(SUM(K80:K85),0)</f>
        <v>0</v>
      </c>
      <c r="M86" s="136">
        <f>SUM(M80:M85)</f>
        <v>0</v>
      </c>
      <c r="N86" s="137">
        <f>SUM(N80:N85)</f>
        <v>0</v>
      </c>
      <c r="O86" s="209">
        <f>SUM(O80:O85)</f>
        <v>0</v>
      </c>
      <c r="Q86" s="123">
        <f>ROUND(SUM(Q80:Q85),0)</f>
        <v>0</v>
      </c>
      <c r="R86" s="123">
        <f>ROUND(SUM(R80:R85),0)</f>
        <v>0</v>
      </c>
      <c r="S86" s="123">
        <f>ROUND(SUM(S80:S85),0)</f>
        <v>0</v>
      </c>
      <c r="T86" s="52"/>
      <c r="U86" s="123">
        <f>ROUND(SUM(U80:U85),0)</f>
        <v>0</v>
      </c>
      <c r="V86" s="123">
        <f>ROUND(SUM(V80:V85),0)</f>
        <v>0</v>
      </c>
    </row>
    <row r="87" spans="1:22" s="1" customFormat="1" ht="12" customHeight="1" thickBot="1" x14ac:dyDescent="0.3">
      <c r="A87" s="3"/>
      <c r="B87" s="3"/>
      <c r="C87" s="3"/>
      <c r="D87" s="2"/>
      <c r="E87" s="2"/>
      <c r="F87" s="2"/>
      <c r="G87" s="2"/>
      <c r="H87" s="2"/>
      <c r="I87" s="2"/>
      <c r="J87" s="2"/>
      <c r="K87" s="10"/>
      <c r="L87" s="68"/>
      <c r="M87" s="68"/>
      <c r="N87" s="68"/>
      <c r="O87" s="68"/>
      <c r="P87" s="68"/>
      <c r="Q87"/>
      <c r="R87"/>
      <c r="S87"/>
      <c r="T87" s="52"/>
      <c r="U87"/>
      <c r="V87"/>
    </row>
    <row r="88" spans="1:22" ht="15" customHeight="1" thickBot="1" x14ac:dyDescent="0.3">
      <c r="A88" s="34" t="str">
        <f>"07"</f>
        <v>07</v>
      </c>
      <c r="B88" s="88" t="s">
        <v>148</v>
      </c>
      <c r="C88" s="38"/>
      <c r="D88" s="39"/>
      <c r="E88" s="39"/>
      <c r="F88" s="39"/>
      <c r="G88" s="39"/>
      <c r="H88" s="39"/>
      <c r="I88" s="39"/>
      <c r="J88" s="39"/>
      <c r="K88" s="40"/>
      <c r="M88" s="375" t="s">
        <v>45</v>
      </c>
      <c r="N88" s="376"/>
      <c r="O88" s="377"/>
      <c r="Q88" s="1"/>
      <c r="R88" s="1"/>
      <c r="S88" s="1"/>
      <c r="T88" s="52"/>
      <c r="U88" s="1"/>
      <c r="V88" s="1"/>
    </row>
    <row r="89" spans="1:22" ht="15" customHeight="1" x14ac:dyDescent="0.2">
      <c r="A89" s="348" t="s">
        <v>5</v>
      </c>
      <c r="B89" s="350" t="s">
        <v>6</v>
      </c>
      <c r="C89" s="350" t="s">
        <v>92</v>
      </c>
      <c r="D89" s="407" t="s">
        <v>93</v>
      </c>
      <c r="E89" s="409" t="s">
        <v>94</v>
      </c>
      <c r="F89" s="410"/>
      <c r="G89" s="54" t="s">
        <v>95</v>
      </c>
      <c r="H89" s="286" t="s">
        <v>325</v>
      </c>
      <c r="I89" s="405" t="s">
        <v>96</v>
      </c>
      <c r="J89" s="405" t="s">
        <v>97</v>
      </c>
      <c r="K89" s="352" t="s">
        <v>9</v>
      </c>
      <c r="M89" s="372" t="s">
        <v>305</v>
      </c>
      <c r="N89" s="373"/>
      <c r="O89" s="374"/>
      <c r="Q89" s="381" t="s">
        <v>59</v>
      </c>
      <c r="R89" s="382"/>
      <c r="S89" s="383"/>
      <c r="T89" s="52"/>
      <c r="U89" s="384" t="s">
        <v>60</v>
      </c>
      <c r="V89" s="385"/>
    </row>
    <row r="90" spans="1:22" ht="35.1" customHeight="1" x14ac:dyDescent="0.2">
      <c r="A90" s="349"/>
      <c r="B90" s="351"/>
      <c r="C90" s="351"/>
      <c r="D90" s="408"/>
      <c r="E90" s="186" t="s">
        <v>98</v>
      </c>
      <c r="F90" s="185" t="s">
        <v>99</v>
      </c>
      <c r="G90" s="183" t="s">
        <v>326</v>
      </c>
      <c r="H90" s="287" t="s">
        <v>327</v>
      </c>
      <c r="I90" s="406"/>
      <c r="J90" s="406"/>
      <c r="K90" s="353"/>
      <c r="M90" s="132" t="str">
        <f>$M$12</f>
        <v>-</v>
      </c>
      <c r="N90" s="133" t="str">
        <f>$M$15</f>
        <v>-</v>
      </c>
      <c r="O90" s="207" t="s">
        <v>63</v>
      </c>
      <c r="Q90" s="32" t="s">
        <v>10</v>
      </c>
      <c r="R90" s="32" t="s">
        <v>11</v>
      </c>
      <c r="S90" s="32" t="s">
        <v>12</v>
      </c>
      <c r="T90" s="52"/>
      <c r="U90" s="32" t="s">
        <v>13</v>
      </c>
      <c r="V90" s="32" t="s">
        <v>14</v>
      </c>
    </row>
    <row r="91" spans="1:22" ht="15" customHeight="1" x14ac:dyDescent="0.2">
      <c r="A91" s="114" t="s">
        <v>149</v>
      </c>
      <c r="B91" s="127" t="s">
        <v>150</v>
      </c>
      <c r="C91" s="26"/>
      <c r="D91" s="30">
        <v>1</v>
      </c>
      <c r="E91" s="184"/>
      <c r="F91" s="55"/>
      <c r="G91" s="30"/>
      <c r="H91" s="288"/>
      <c r="I91" s="55"/>
      <c r="J91" s="55"/>
      <c r="K91" s="31">
        <f t="shared" ref="K91:K98" si="30">D91*E91*G91*H91</f>
        <v>0</v>
      </c>
      <c r="L91" s="68" t="str">
        <f t="shared" ref="L91:L98" si="31">IF(E91&lt;&gt;0,IF(F91="","Choisir la base de la durée!  ",""),"")&amp;IF(E91&lt;&gt;0,IF(I91="","Répartir les coûts!  ",""),"")&amp;IF(E91&lt;&gt;0,IF(J91="","Indiquer l'origine!",""),"")</f>
        <v/>
      </c>
      <c r="M91" s="254"/>
      <c r="N91" s="255"/>
      <c r="O91" s="256">
        <f t="shared" ref="O91:O98" si="32">SUM(M91+N91)</f>
        <v>0</v>
      </c>
      <c r="Q91" s="87" t="str">
        <f t="shared" ref="Q91:Q98" si="33">IF(I91="Interne",K91,"-")</f>
        <v>-</v>
      </c>
      <c r="R91" s="87" t="str">
        <f t="shared" ref="R91:R98" si="34">IF(I91="Apparenté",K91,"-")</f>
        <v>-</v>
      </c>
      <c r="S91" s="87" t="str">
        <f t="shared" ref="S91:S98" si="35">IF(I91="Externe",K91,"-")</f>
        <v>-</v>
      </c>
      <c r="T91" s="52"/>
      <c r="U91" s="87" t="str">
        <f t="shared" ref="U91:U98" si="36">IF($J91="Canadien",IF(OR($K91="",$K91=0),"-",$K91),"-")</f>
        <v>-</v>
      </c>
      <c r="V91" s="87" t="str">
        <f t="shared" ref="V91:V98" si="37">IF($J91="Non-Canadien",IF(OR($K91="",$K91=0),"-",$K91),"-")</f>
        <v>-</v>
      </c>
    </row>
    <row r="92" spans="1:22" ht="15" customHeight="1" x14ac:dyDescent="0.2">
      <c r="A92" s="25" t="s">
        <v>151</v>
      </c>
      <c r="B92" s="26" t="s">
        <v>152</v>
      </c>
      <c r="C92" s="26"/>
      <c r="D92" s="30">
        <v>1</v>
      </c>
      <c r="E92" s="184"/>
      <c r="F92" s="55"/>
      <c r="G92" s="30"/>
      <c r="H92" s="288"/>
      <c r="I92" s="55"/>
      <c r="J92" s="55"/>
      <c r="K92" s="31">
        <f t="shared" si="30"/>
        <v>0</v>
      </c>
      <c r="L92" s="68" t="str">
        <f t="shared" si="31"/>
        <v/>
      </c>
      <c r="M92" s="254"/>
      <c r="N92" s="255"/>
      <c r="O92" s="256">
        <f t="shared" si="32"/>
        <v>0</v>
      </c>
      <c r="Q92" s="87" t="str">
        <f t="shared" si="33"/>
        <v>-</v>
      </c>
      <c r="R92" s="87" t="str">
        <f t="shared" si="34"/>
        <v>-</v>
      </c>
      <c r="S92" s="87" t="str">
        <f t="shared" si="35"/>
        <v>-</v>
      </c>
      <c r="T92" s="52"/>
      <c r="U92" s="87" t="str">
        <f t="shared" si="36"/>
        <v>-</v>
      </c>
      <c r="V92" s="87" t="str">
        <f t="shared" si="37"/>
        <v>-</v>
      </c>
    </row>
    <row r="93" spans="1:22" ht="15" customHeight="1" x14ac:dyDescent="0.2">
      <c r="A93" s="25" t="s">
        <v>153</v>
      </c>
      <c r="B93" s="26" t="s">
        <v>154</v>
      </c>
      <c r="C93" s="26"/>
      <c r="D93" s="30">
        <v>1</v>
      </c>
      <c r="E93" s="184"/>
      <c r="F93" s="55"/>
      <c r="G93" s="30"/>
      <c r="H93" s="288"/>
      <c r="I93" s="55"/>
      <c r="J93" s="55"/>
      <c r="K93" s="31">
        <f t="shared" si="30"/>
        <v>0</v>
      </c>
      <c r="L93" s="68" t="str">
        <f t="shared" si="31"/>
        <v/>
      </c>
      <c r="M93" s="254"/>
      <c r="N93" s="255"/>
      <c r="O93" s="256">
        <f t="shared" si="32"/>
        <v>0</v>
      </c>
      <c r="Q93" s="87" t="str">
        <f t="shared" si="33"/>
        <v>-</v>
      </c>
      <c r="R93" s="87" t="str">
        <f t="shared" si="34"/>
        <v>-</v>
      </c>
      <c r="S93" s="87" t="str">
        <f t="shared" si="35"/>
        <v>-</v>
      </c>
      <c r="T93" s="52"/>
      <c r="U93" s="87" t="str">
        <f t="shared" si="36"/>
        <v>-</v>
      </c>
      <c r="V93" s="87" t="str">
        <f t="shared" si="37"/>
        <v>-</v>
      </c>
    </row>
    <row r="94" spans="1:22" s="3" customFormat="1" ht="15" customHeight="1" x14ac:dyDescent="0.2">
      <c r="A94" s="25" t="s">
        <v>155</v>
      </c>
      <c r="B94" s="26" t="s">
        <v>156</v>
      </c>
      <c r="C94" s="26"/>
      <c r="D94" s="30">
        <v>1</v>
      </c>
      <c r="E94" s="184"/>
      <c r="F94" s="55"/>
      <c r="G94" s="30"/>
      <c r="H94" s="288"/>
      <c r="I94" s="55"/>
      <c r="J94" s="55"/>
      <c r="K94" s="31">
        <f t="shared" si="30"/>
        <v>0</v>
      </c>
      <c r="L94" s="68" t="str">
        <f t="shared" si="31"/>
        <v/>
      </c>
      <c r="M94" s="254"/>
      <c r="N94" s="255"/>
      <c r="O94" s="256">
        <f t="shared" si="32"/>
        <v>0</v>
      </c>
      <c r="P94" s="68"/>
      <c r="Q94" s="87" t="str">
        <f t="shared" si="33"/>
        <v>-</v>
      </c>
      <c r="R94" s="87" t="str">
        <f t="shared" si="34"/>
        <v>-</v>
      </c>
      <c r="S94" s="87" t="str">
        <f t="shared" si="35"/>
        <v>-</v>
      </c>
      <c r="T94" s="52"/>
      <c r="U94" s="87" t="str">
        <f t="shared" si="36"/>
        <v>-</v>
      </c>
      <c r="V94" s="87" t="str">
        <f t="shared" si="37"/>
        <v>-</v>
      </c>
    </row>
    <row r="95" spans="1:22" s="5" customFormat="1" ht="15" customHeight="1" x14ac:dyDescent="0.2">
      <c r="A95" s="25" t="s">
        <v>157</v>
      </c>
      <c r="B95" s="26" t="s">
        <v>158</v>
      </c>
      <c r="C95" s="26"/>
      <c r="D95" s="30">
        <v>1</v>
      </c>
      <c r="E95" s="184"/>
      <c r="F95" s="55"/>
      <c r="G95" s="30"/>
      <c r="H95" s="288"/>
      <c r="I95" s="55"/>
      <c r="J95" s="55"/>
      <c r="K95" s="31">
        <f t="shared" si="30"/>
        <v>0</v>
      </c>
      <c r="L95" s="68" t="str">
        <f t="shared" si="31"/>
        <v/>
      </c>
      <c r="M95" s="254"/>
      <c r="N95" s="255"/>
      <c r="O95" s="256">
        <f t="shared" si="32"/>
        <v>0</v>
      </c>
      <c r="P95" s="68"/>
      <c r="Q95" s="87" t="str">
        <f t="shared" si="33"/>
        <v>-</v>
      </c>
      <c r="R95" s="87" t="str">
        <f t="shared" si="34"/>
        <v>-</v>
      </c>
      <c r="S95" s="87" t="str">
        <f t="shared" si="35"/>
        <v>-</v>
      </c>
      <c r="T95" s="52"/>
      <c r="U95" s="87" t="str">
        <f t="shared" si="36"/>
        <v>-</v>
      </c>
      <c r="V95" s="87" t="str">
        <f t="shared" si="37"/>
        <v>-</v>
      </c>
    </row>
    <row r="96" spans="1:22" ht="15" customHeight="1" x14ac:dyDescent="0.2">
      <c r="A96" s="25" t="s">
        <v>159</v>
      </c>
      <c r="B96" s="26" t="s">
        <v>160</v>
      </c>
      <c r="C96" s="26"/>
      <c r="D96" s="30">
        <v>1</v>
      </c>
      <c r="E96" s="184"/>
      <c r="F96" s="55"/>
      <c r="G96" s="30"/>
      <c r="H96" s="288"/>
      <c r="I96" s="55"/>
      <c r="J96" s="55"/>
      <c r="K96" s="31">
        <f t="shared" si="30"/>
        <v>0</v>
      </c>
      <c r="L96" s="68" t="str">
        <f t="shared" si="31"/>
        <v/>
      </c>
      <c r="M96" s="254"/>
      <c r="N96" s="255"/>
      <c r="O96" s="256">
        <f t="shared" si="32"/>
        <v>0</v>
      </c>
      <c r="Q96" s="87" t="str">
        <f t="shared" si="33"/>
        <v>-</v>
      </c>
      <c r="R96" s="87" t="str">
        <f t="shared" si="34"/>
        <v>-</v>
      </c>
      <c r="S96" s="87" t="str">
        <f t="shared" si="35"/>
        <v>-</v>
      </c>
      <c r="T96" s="52"/>
      <c r="U96" s="87" t="str">
        <f t="shared" si="36"/>
        <v>-</v>
      </c>
      <c r="V96" s="87" t="str">
        <f t="shared" si="37"/>
        <v>-</v>
      </c>
    </row>
    <row r="97" spans="1:22" ht="15" customHeight="1" x14ac:dyDescent="0.2">
      <c r="A97" s="25" t="s">
        <v>161</v>
      </c>
      <c r="B97" s="26" t="s">
        <v>162</v>
      </c>
      <c r="C97" s="26"/>
      <c r="D97" s="30">
        <v>1</v>
      </c>
      <c r="E97" s="184"/>
      <c r="F97" s="55"/>
      <c r="G97" s="30"/>
      <c r="H97" s="288"/>
      <c r="I97" s="55"/>
      <c r="J97" s="55"/>
      <c r="K97" s="31">
        <f t="shared" si="30"/>
        <v>0</v>
      </c>
      <c r="L97" s="68" t="str">
        <f t="shared" si="31"/>
        <v/>
      </c>
      <c r="M97" s="254"/>
      <c r="N97" s="255"/>
      <c r="O97" s="256">
        <f t="shared" si="32"/>
        <v>0</v>
      </c>
      <c r="Q97" s="87" t="str">
        <f t="shared" si="33"/>
        <v>-</v>
      </c>
      <c r="R97" s="87" t="str">
        <f t="shared" si="34"/>
        <v>-</v>
      </c>
      <c r="S97" s="87" t="str">
        <f t="shared" si="35"/>
        <v>-</v>
      </c>
      <c r="T97" s="52"/>
      <c r="U97" s="87" t="str">
        <f t="shared" si="36"/>
        <v>-</v>
      </c>
      <c r="V97" s="87" t="str">
        <f t="shared" si="37"/>
        <v>-</v>
      </c>
    </row>
    <row r="98" spans="1:22" s="1" customFormat="1" ht="15" customHeight="1" x14ac:dyDescent="0.25">
      <c r="A98" s="25" t="s">
        <v>163</v>
      </c>
      <c r="B98" s="26" t="s">
        <v>89</v>
      </c>
      <c r="C98" s="26"/>
      <c r="D98" s="30">
        <v>1</v>
      </c>
      <c r="E98" s="184"/>
      <c r="F98" s="55"/>
      <c r="G98" s="30"/>
      <c r="H98" s="288"/>
      <c r="I98" s="55"/>
      <c r="J98" s="55"/>
      <c r="K98" s="31">
        <f t="shared" si="30"/>
        <v>0</v>
      </c>
      <c r="L98" s="68" t="str">
        <f t="shared" si="31"/>
        <v/>
      </c>
      <c r="M98" s="254"/>
      <c r="N98" s="255"/>
      <c r="O98" s="256">
        <f t="shared" si="32"/>
        <v>0</v>
      </c>
      <c r="P98" s="68"/>
      <c r="Q98" s="87" t="str">
        <f t="shared" si="33"/>
        <v>-</v>
      </c>
      <c r="R98" s="87" t="str">
        <f t="shared" si="34"/>
        <v>-</v>
      </c>
      <c r="S98" s="87" t="str">
        <f t="shared" si="35"/>
        <v>-</v>
      </c>
      <c r="T98" s="52"/>
      <c r="U98" s="87" t="str">
        <f t="shared" si="36"/>
        <v>-</v>
      </c>
      <c r="V98" s="87" t="str">
        <f t="shared" si="37"/>
        <v>-</v>
      </c>
    </row>
    <row r="99" spans="1:22" ht="15" customHeight="1" thickBot="1" x14ac:dyDescent="0.25">
      <c r="A99" s="36" t="s">
        <v>22</v>
      </c>
      <c r="B99" s="37" t="s">
        <v>164</v>
      </c>
      <c r="C99" s="371"/>
      <c r="D99" s="366"/>
      <c r="E99" s="366"/>
      <c r="F99" s="366"/>
      <c r="G99" s="366"/>
      <c r="H99" s="366"/>
      <c r="I99" s="366"/>
      <c r="J99" s="367"/>
      <c r="K99" s="83">
        <f>ROUND(SUM(K91:K98),0)</f>
        <v>0</v>
      </c>
      <c r="M99" s="136">
        <f>SUM(M91:M98)</f>
        <v>0</v>
      </c>
      <c r="N99" s="137">
        <f>SUM(N91:N98)</f>
        <v>0</v>
      </c>
      <c r="O99" s="209">
        <f>SUM(O91:O98)</f>
        <v>0</v>
      </c>
      <c r="Q99" s="123">
        <f>ROUND(SUM(Q91:Q98),0)</f>
        <v>0</v>
      </c>
      <c r="R99" s="123">
        <f>ROUND(SUM(R91:R98),0)</f>
        <v>0</v>
      </c>
      <c r="S99" s="123">
        <f>ROUND(SUM(S91:S98),0)</f>
        <v>0</v>
      </c>
      <c r="T99" s="52"/>
      <c r="U99" s="123">
        <f>ROUND(SUM(U91:U98),0)</f>
        <v>0</v>
      </c>
      <c r="V99" s="123">
        <f>ROUND(SUM(V91:V98),0)</f>
        <v>0</v>
      </c>
    </row>
    <row r="100" spans="1:22" s="1" customFormat="1" ht="12" customHeight="1" thickBot="1" x14ac:dyDescent="0.3">
      <c r="A100" s="12"/>
      <c r="B100" s="11"/>
      <c r="C100" s="7"/>
      <c r="D100"/>
      <c r="E100" s="7"/>
      <c r="F100" s="7"/>
      <c r="G100"/>
      <c r="H100"/>
      <c r="I100"/>
      <c r="J100"/>
      <c r="K100"/>
      <c r="L100" s="68"/>
      <c r="M100" s="68"/>
      <c r="N100" s="68"/>
      <c r="O100" s="68"/>
      <c r="P100" s="68"/>
      <c r="Q100"/>
      <c r="R100"/>
      <c r="S100"/>
      <c r="T100" s="53"/>
      <c r="U100"/>
      <c r="V100"/>
    </row>
    <row r="101" spans="1:22" ht="15" customHeight="1" thickBot="1" x14ac:dyDescent="0.3">
      <c r="A101" s="34" t="s">
        <v>23</v>
      </c>
      <c r="B101" s="88" t="s">
        <v>165</v>
      </c>
      <c r="C101" s="38"/>
      <c r="D101" s="39"/>
      <c r="E101" s="39"/>
      <c r="F101" s="39"/>
      <c r="G101" s="39"/>
      <c r="H101" s="39"/>
      <c r="I101" s="39"/>
      <c r="J101" s="39"/>
      <c r="K101" s="40"/>
      <c r="M101" s="375" t="s">
        <v>45</v>
      </c>
      <c r="N101" s="376"/>
      <c r="O101" s="377"/>
      <c r="Q101" s="1"/>
      <c r="R101" s="1"/>
      <c r="S101" s="1"/>
      <c r="T101" s="52"/>
      <c r="U101" s="1"/>
      <c r="V101" s="1"/>
    </row>
    <row r="102" spans="1:22" ht="15" customHeight="1" x14ac:dyDescent="0.2">
      <c r="A102" s="348" t="s">
        <v>5</v>
      </c>
      <c r="B102" s="350" t="s">
        <v>6</v>
      </c>
      <c r="C102" s="350" t="s">
        <v>92</v>
      </c>
      <c r="D102" s="407" t="s">
        <v>93</v>
      </c>
      <c r="E102" s="409" t="s">
        <v>94</v>
      </c>
      <c r="F102" s="410"/>
      <c r="G102" s="54" t="s">
        <v>95</v>
      </c>
      <c r="H102" s="286" t="s">
        <v>325</v>
      </c>
      <c r="I102" s="405" t="s">
        <v>96</v>
      </c>
      <c r="J102" s="405" t="s">
        <v>97</v>
      </c>
      <c r="K102" s="352" t="s">
        <v>9</v>
      </c>
      <c r="M102" s="372" t="s">
        <v>305</v>
      </c>
      <c r="N102" s="373"/>
      <c r="O102" s="374"/>
      <c r="Q102" s="381" t="s">
        <v>59</v>
      </c>
      <c r="R102" s="382"/>
      <c r="S102" s="383"/>
      <c r="T102" s="52"/>
      <c r="U102" s="384" t="s">
        <v>60</v>
      </c>
      <c r="V102" s="385"/>
    </row>
    <row r="103" spans="1:22" ht="35.1" customHeight="1" x14ac:dyDescent="0.2">
      <c r="A103" s="349"/>
      <c r="B103" s="351"/>
      <c r="C103" s="351"/>
      <c r="D103" s="408"/>
      <c r="E103" s="186" t="s">
        <v>98</v>
      </c>
      <c r="F103" s="185" t="s">
        <v>99</v>
      </c>
      <c r="G103" s="183" t="s">
        <v>326</v>
      </c>
      <c r="H103" s="287" t="s">
        <v>327</v>
      </c>
      <c r="I103" s="406"/>
      <c r="J103" s="406"/>
      <c r="K103" s="353"/>
      <c r="M103" s="132" t="str">
        <f>$M$12</f>
        <v>-</v>
      </c>
      <c r="N103" s="133" t="str">
        <f>$M$15</f>
        <v>-</v>
      </c>
      <c r="O103" s="207" t="s">
        <v>63</v>
      </c>
      <c r="Q103" s="32" t="s">
        <v>10</v>
      </c>
      <c r="R103" s="32" t="s">
        <v>11</v>
      </c>
      <c r="S103" s="32" t="s">
        <v>12</v>
      </c>
      <c r="T103" s="52"/>
      <c r="U103" s="32" t="s">
        <v>13</v>
      </c>
      <c r="V103" s="32" t="s">
        <v>14</v>
      </c>
    </row>
    <row r="104" spans="1:22" s="5" customFormat="1" ht="15" customHeight="1" x14ac:dyDescent="0.2">
      <c r="A104" s="25" t="s">
        <v>166</v>
      </c>
      <c r="B104" s="118" t="s">
        <v>167</v>
      </c>
      <c r="C104" s="26"/>
      <c r="D104" s="30">
        <v>1</v>
      </c>
      <c r="E104" s="184"/>
      <c r="F104" s="55"/>
      <c r="G104" s="30"/>
      <c r="H104" s="288"/>
      <c r="I104" s="55"/>
      <c r="J104" s="55"/>
      <c r="K104" s="31">
        <f t="shared" ref="K104:K106" si="38">D104*E104*G104*H104</f>
        <v>0</v>
      </c>
      <c r="L104" s="68" t="str">
        <f t="shared" ref="L104:L106" si="39">IF(E104&lt;&gt;0,IF(F104="","Choisir la base de la durée!  ",""),"")&amp;IF(E104&lt;&gt;0,IF(I104="","Répartir les coûts!  ",""),"")&amp;IF(E104&lt;&gt;0,IF(J104="","Indiquer l'origine!",""),"")</f>
        <v/>
      </c>
      <c r="M104" s="254"/>
      <c r="N104" s="255"/>
      <c r="O104" s="256">
        <f t="shared" ref="O104:O106" si="40">SUM(M104+N104)</f>
        <v>0</v>
      </c>
      <c r="P104" s="68"/>
      <c r="Q104" s="87" t="str">
        <f>IF(I104="Interne",K104,"-")</f>
        <v>-</v>
      </c>
      <c r="R104" s="87" t="str">
        <f>IF(I104="Apparenté",K104,"-")</f>
        <v>-</v>
      </c>
      <c r="S104" s="87" t="str">
        <f>IF(I104="Externe",K104,"-")</f>
        <v>-</v>
      </c>
      <c r="T104" s="52"/>
      <c r="U104" s="87" t="str">
        <f t="shared" ref="U104:U106" si="41">IF($J104="Canadien",IF(OR($K104="",$K104=0),"-",$K104),"-")</f>
        <v>-</v>
      </c>
      <c r="V104" s="87" t="str">
        <f t="shared" ref="V104:V106" si="42">IF($J104="Non-Canadien",IF(OR($K104="",$K104=0),"-",$K104),"-")</f>
        <v>-</v>
      </c>
    </row>
    <row r="105" spans="1:22" ht="15" customHeight="1" x14ac:dyDescent="0.2">
      <c r="A105" s="25" t="s">
        <v>168</v>
      </c>
      <c r="B105" s="118" t="s">
        <v>169</v>
      </c>
      <c r="C105" s="26"/>
      <c r="D105" s="30">
        <v>1</v>
      </c>
      <c r="E105" s="184"/>
      <c r="F105" s="55"/>
      <c r="G105" s="30"/>
      <c r="H105" s="288"/>
      <c r="I105" s="55"/>
      <c r="J105" s="55"/>
      <c r="K105" s="31">
        <f t="shared" si="38"/>
        <v>0</v>
      </c>
      <c r="L105" s="68" t="str">
        <f t="shared" si="39"/>
        <v/>
      </c>
      <c r="M105" s="254"/>
      <c r="N105" s="255"/>
      <c r="O105" s="256">
        <f t="shared" si="40"/>
        <v>0</v>
      </c>
      <c r="Q105" s="87" t="str">
        <f>IF(I105="Interne",K105,"-")</f>
        <v>-</v>
      </c>
      <c r="R105" s="87" t="str">
        <f>IF(I105="Apparenté",K105,"-")</f>
        <v>-</v>
      </c>
      <c r="S105" s="87" t="str">
        <f>IF(I105="Externe",K105,"-")</f>
        <v>-</v>
      </c>
      <c r="T105" s="52"/>
      <c r="U105" s="87" t="str">
        <f t="shared" si="41"/>
        <v>-</v>
      </c>
      <c r="V105" s="87" t="str">
        <f t="shared" si="42"/>
        <v>-</v>
      </c>
    </row>
    <row r="106" spans="1:22" s="4" customFormat="1" ht="15" customHeight="1" x14ac:dyDescent="0.2">
      <c r="A106" s="25" t="s">
        <v>170</v>
      </c>
      <c r="B106" s="26" t="s">
        <v>89</v>
      </c>
      <c r="C106" s="26"/>
      <c r="D106" s="30">
        <v>1</v>
      </c>
      <c r="E106" s="184"/>
      <c r="F106" s="55"/>
      <c r="G106" s="30"/>
      <c r="H106" s="288"/>
      <c r="I106" s="55"/>
      <c r="J106" s="55"/>
      <c r="K106" s="31">
        <f t="shared" si="38"/>
        <v>0</v>
      </c>
      <c r="L106" s="68" t="str">
        <f t="shared" si="39"/>
        <v/>
      </c>
      <c r="M106" s="254"/>
      <c r="N106" s="255"/>
      <c r="O106" s="256">
        <f t="shared" si="40"/>
        <v>0</v>
      </c>
      <c r="P106" s="68"/>
      <c r="Q106" s="87" t="str">
        <f>IF(I106="Interne",K106,"-")</f>
        <v>-</v>
      </c>
      <c r="R106" s="87" t="str">
        <f>IF(I106="Apparenté",K106,"-")</f>
        <v>-</v>
      </c>
      <c r="S106" s="87" t="str">
        <f>IF(I106="Externe",K106,"-")</f>
        <v>-</v>
      </c>
      <c r="T106" s="52"/>
      <c r="U106" s="87" t="str">
        <f t="shared" si="41"/>
        <v>-</v>
      </c>
      <c r="V106" s="87" t="str">
        <f t="shared" si="42"/>
        <v>-</v>
      </c>
    </row>
    <row r="107" spans="1:22" s="4" customFormat="1" ht="15" customHeight="1" thickBot="1" x14ac:dyDescent="0.25">
      <c r="A107" s="36" t="s">
        <v>23</v>
      </c>
      <c r="B107" s="41" t="s">
        <v>171</v>
      </c>
      <c r="C107" s="371"/>
      <c r="D107" s="366"/>
      <c r="E107" s="366"/>
      <c r="F107" s="366"/>
      <c r="G107" s="366"/>
      <c r="H107" s="366"/>
      <c r="I107" s="366"/>
      <c r="J107" s="367"/>
      <c r="K107" s="83">
        <f>ROUND(SUM(K104:K106),0)</f>
        <v>0</v>
      </c>
      <c r="L107" s="68"/>
      <c r="M107" s="136">
        <f>SUM(M104:M106)</f>
        <v>0</v>
      </c>
      <c r="N107" s="137">
        <f>SUM(N104:N106)</f>
        <v>0</v>
      </c>
      <c r="O107" s="209">
        <f>SUM(O104:O106)</f>
        <v>0</v>
      </c>
      <c r="P107" s="68"/>
      <c r="Q107" s="123">
        <f>ROUND(SUM(Q104:Q106),0)</f>
        <v>0</v>
      </c>
      <c r="R107" s="123">
        <f>ROUND(SUM(R104:R106),0)</f>
        <v>0</v>
      </c>
      <c r="S107" s="123">
        <f>ROUND(SUM(S104:S106),0)</f>
        <v>0</v>
      </c>
      <c r="T107" s="52"/>
      <c r="U107" s="123">
        <f>ROUND(SUM(U104:U106),0)</f>
        <v>0</v>
      </c>
      <c r="V107" s="123">
        <f>ROUND(SUM(V104:V106),0)</f>
        <v>0</v>
      </c>
    </row>
    <row r="108" spans="1:22" s="1" customFormat="1" ht="12" customHeight="1" thickBot="1" x14ac:dyDescent="0.3">
      <c r="A108" s="12"/>
      <c r="B108" s="11"/>
      <c r="C108" s="11"/>
      <c r="D108" s="9"/>
      <c r="E108" s="9"/>
      <c r="F108" s="9"/>
      <c r="G108" s="9"/>
      <c r="H108" s="9"/>
      <c r="I108" s="9"/>
      <c r="J108" s="9"/>
      <c r="K108" s="9"/>
      <c r="L108" s="68"/>
      <c r="M108" s="68"/>
      <c r="N108" s="68"/>
      <c r="O108" s="68"/>
      <c r="P108" s="68"/>
      <c r="Q108" s="4"/>
      <c r="R108" s="4"/>
      <c r="S108" s="4"/>
      <c r="T108" s="52"/>
      <c r="U108" s="4"/>
      <c r="V108" s="4"/>
    </row>
    <row r="109" spans="1:22" s="5" customFormat="1" ht="15" customHeight="1" thickBot="1" x14ac:dyDescent="0.3">
      <c r="A109" s="34" t="s">
        <v>24</v>
      </c>
      <c r="B109" s="88" t="s">
        <v>172</v>
      </c>
      <c r="C109" s="38"/>
      <c r="D109" s="39"/>
      <c r="E109" s="39"/>
      <c r="F109" s="39"/>
      <c r="G109" s="39"/>
      <c r="H109" s="39"/>
      <c r="I109" s="39"/>
      <c r="J109" s="39"/>
      <c r="K109" s="40"/>
      <c r="L109" s="68"/>
      <c r="M109" s="375" t="s">
        <v>45</v>
      </c>
      <c r="N109" s="376"/>
      <c r="O109" s="377"/>
      <c r="P109" s="68"/>
      <c r="Q109" s="1"/>
      <c r="R109" s="1"/>
      <c r="S109" s="1"/>
      <c r="T109" s="52"/>
      <c r="U109" s="1"/>
      <c r="V109" s="1"/>
    </row>
    <row r="110" spans="1:22" ht="15" customHeight="1" x14ac:dyDescent="0.2">
      <c r="A110" s="348" t="s">
        <v>5</v>
      </c>
      <c r="B110" s="350" t="s">
        <v>6</v>
      </c>
      <c r="C110" s="350" t="s">
        <v>92</v>
      </c>
      <c r="D110" s="407" t="s">
        <v>93</v>
      </c>
      <c r="E110" s="409" t="s">
        <v>94</v>
      </c>
      <c r="F110" s="410"/>
      <c r="G110" s="54" t="s">
        <v>95</v>
      </c>
      <c r="H110" s="286" t="s">
        <v>325</v>
      </c>
      <c r="I110" s="405" t="s">
        <v>96</v>
      </c>
      <c r="J110" s="405" t="s">
        <v>97</v>
      </c>
      <c r="K110" s="352" t="s">
        <v>9</v>
      </c>
      <c r="M110" s="372" t="s">
        <v>305</v>
      </c>
      <c r="N110" s="373"/>
      <c r="O110" s="374"/>
      <c r="Q110" s="381" t="s">
        <v>59</v>
      </c>
      <c r="R110" s="382"/>
      <c r="S110" s="383"/>
      <c r="T110" s="52"/>
      <c r="U110" s="384" t="s">
        <v>60</v>
      </c>
      <c r="V110" s="385"/>
    </row>
    <row r="111" spans="1:22" ht="35.1" customHeight="1" x14ac:dyDescent="0.2">
      <c r="A111" s="349"/>
      <c r="B111" s="351"/>
      <c r="C111" s="351"/>
      <c r="D111" s="408"/>
      <c r="E111" s="186" t="s">
        <v>98</v>
      </c>
      <c r="F111" s="185" t="s">
        <v>99</v>
      </c>
      <c r="G111" s="183" t="s">
        <v>326</v>
      </c>
      <c r="H111" s="287" t="s">
        <v>327</v>
      </c>
      <c r="I111" s="406"/>
      <c r="J111" s="406"/>
      <c r="K111" s="353"/>
      <c r="M111" s="132" t="str">
        <f>$M$12</f>
        <v>-</v>
      </c>
      <c r="N111" s="133" t="str">
        <f>$M$15</f>
        <v>-</v>
      </c>
      <c r="O111" s="207" t="s">
        <v>63</v>
      </c>
      <c r="Q111" s="32" t="s">
        <v>10</v>
      </c>
      <c r="R111" s="32" t="s">
        <v>11</v>
      </c>
      <c r="S111" s="32" t="s">
        <v>12</v>
      </c>
      <c r="T111" s="52"/>
      <c r="U111" s="32" t="s">
        <v>13</v>
      </c>
      <c r="V111" s="32" t="s">
        <v>14</v>
      </c>
    </row>
    <row r="112" spans="1:22" ht="15" customHeight="1" x14ac:dyDescent="0.2">
      <c r="A112" s="25" t="s">
        <v>173</v>
      </c>
      <c r="B112" s="26" t="s">
        <v>174</v>
      </c>
      <c r="C112" s="26"/>
      <c r="D112" s="30">
        <v>1</v>
      </c>
      <c r="E112" s="184"/>
      <c r="F112" s="55"/>
      <c r="G112" s="30"/>
      <c r="H112" s="288"/>
      <c r="I112" s="55"/>
      <c r="J112" s="55"/>
      <c r="K112" s="31">
        <f t="shared" ref="K112:K113" si="43">D112*E112*G112*H112</f>
        <v>0</v>
      </c>
      <c r="L112" s="68" t="str">
        <f t="shared" ref="L112:L113" si="44">IF(E112&lt;&gt;0,IF(F112="","Choisir la base de la durée!  ",""),"")&amp;IF(E112&lt;&gt;0,IF(I112="","Répartir les coûts!  ",""),"")&amp;IF(E112&lt;&gt;0,IF(J112="","Indiquer l'origine!",""),"")</f>
        <v/>
      </c>
      <c r="M112" s="254"/>
      <c r="N112" s="255"/>
      <c r="O112" s="256">
        <f t="shared" ref="O112:O113" si="45">SUM(M112+N112)</f>
        <v>0</v>
      </c>
      <c r="Q112" s="87" t="str">
        <f>IF(I112="Interne",K112,"-")</f>
        <v>-</v>
      </c>
      <c r="R112" s="87" t="str">
        <f>IF(I112="Apparenté",K112,"-")</f>
        <v>-</v>
      </c>
      <c r="S112" s="87" t="str">
        <f>IF(I112="Externe",K112,"-")</f>
        <v>-</v>
      </c>
      <c r="T112" s="52"/>
      <c r="U112" s="87" t="str">
        <f>IF($J112="Canadien",IF(OR($K112="",$K112=0),"-",$K112),"-")</f>
        <v>-</v>
      </c>
      <c r="V112" s="87" t="str">
        <f>IF($J112="Non-Canadien",IF(OR($K112="",$K112=0),"-",$K112),"-")</f>
        <v>-</v>
      </c>
    </row>
    <row r="113" spans="1:22" s="1" customFormat="1" ht="15" customHeight="1" x14ac:dyDescent="0.25">
      <c r="A113" s="25" t="s">
        <v>175</v>
      </c>
      <c r="B113" s="26" t="s">
        <v>89</v>
      </c>
      <c r="C113" s="26"/>
      <c r="D113" s="30">
        <v>1</v>
      </c>
      <c r="E113" s="184"/>
      <c r="F113" s="55"/>
      <c r="G113" s="30"/>
      <c r="H113" s="288"/>
      <c r="I113" s="55"/>
      <c r="J113" s="55"/>
      <c r="K113" s="31">
        <f t="shared" si="43"/>
        <v>0</v>
      </c>
      <c r="L113" s="68" t="str">
        <f t="shared" si="44"/>
        <v/>
      </c>
      <c r="M113" s="254"/>
      <c r="N113" s="255"/>
      <c r="O113" s="256">
        <f t="shared" si="45"/>
        <v>0</v>
      </c>
      <c r="P113" s="68"/>
      <c r="Q113" s="87" t="str">
        <f>IF(I113="Interne",K113,"-")</f>
        <v>-</v>
      </c>
      <c r="R113" s="87" t="str">
        <f>IF(I113="Apparenté",K113,"-")</f>
        <v>-</v>
      </c>
      <c r="S113" s="87" t="str">
        <f>IF(I113="Externe",K113,"-")</f>
        <v>-</v>
      </c>
      <c r="T113" s="52"/>
      <c r="U113" s="87" t="str">
        <f>IF($J113="Canadien",IF(OR($K113="",$K113=0),"-",$K113),"-")</f>
        <v>-</v>
      </c>
      <c r="V113" s="87" t="str">
        <f>IF($J113="Non-Canadien",IF(OR($K113="",$K113=0),"-",$K113),"-")</f>
        <v>-</v>
      </c>
    </row>
    <row r="114" spans="1:22" ht="15" customHeight="1" thickBot="1" x14ac:dyDescent="0.25">
      <c r="A114" s="36" t="s">
        <v>24</v>
      </c>
      <c r="B114" s="88" t="s">
        <v>176</v>
      </c>
      <c r="C114" s="365"/>
      <c r="D114" s="366"/>
      <c r="E114" s="366"/>
      <c r="F114" s="366"/>
      <c r="G114" s="366"/>
      <c r="H114" s="366"/>
      <c r="I114" s="366"/>
      <c r="J114" s="367"/>
      <c r="K114" s="83">
        <f>ROUND(SUM(K112:K113),0)</f>
        <v>0</v>
      </c>
      <c r="M114" s="136">
        <f>SUM(M112:M113)</f>
        <v>0</v>
      </c>
      <c r="N114" s="137">
        <f>SUM(N112:N113)</f>
        <v>0</v>
      </c>
      <c r="O114" s="209">
        <f>SUM(O112:O113)</f>
        <v>0</v>
      </c>
      <c r="Q114" s="123">
        <f>ROUND(SUM(Q112:Q113),0)</f>
        <v>0</v>
      </c>
      <c r="R114" s="123">
        <f>ROUND(SUM(R112:R113),0)</f>
        <v>0</v>
      </c>
      <c r="S114" s="123">
        <f>ROUND(SUM(S112:S113),0)</f>
        <v>0</v>
      </c>
      <c r="T114" s="52"/>
      <c r="U114" s="123">
        <f>ROUND(SUM(U112:U113),0)</f>
        <v>0</v>
      </c>
      <c r="V114" s="123">
        <f>ROUND(SUM(V112:V113),0)</f>
        <v>0</v>
      </c>
    </row>
    <row r="115" spans="1:22" s="1" customFormat="1" ht="12" customHeight="1" thickBot="1" x14ac:dyDescent="0.3">
      <c r="A115" s="119"/>
      <c r="B115" s="117"/>
      <c r="C115" s="117"/>
      <c r="D115" s="24"/>
      <c r="E115" s="24"/>
      <c r="F115" s="24"/>
      <c r="G115" s="24"/>
      <c r="H115" s="24"/>
      <c r="I115" s="24"/>
      <c r="J115" s="24"/>
      <c r="K115" s="24"/>
      <c r="L115" s="68"/>
      <c r="M115" s="68"/>
      <c r="N115" s="68"/>
      <c r="O115" s="68"/>
      <c r="P115" s="68"/>
      <c r="Q115"/>
      <c r="R115"/>
      <c r="S115"/>
      <c r="T115" s="52"/>
      <c r="U115"/>
      <c r="V115"/>
    </row>
    <row r="116" spans="1:22" ht="15" customHeight="1" thickBot="1" x14ac:dyDescent="0.3">
      <c r="A116" s="34" t="s">
        <v>25</v>
      </c>
      <c r="B116" s="88" t="s">
        <v>177</v>
      </c>
      <c r="C116" s="38"/>
      <c r="D116" s="39"/>
      <c r="E116" s="39"/>
      <c r="F116" s="39"/>
      <c r="G116" s="39"/>
      <c r="H116" s="39"/>
      <c r="I116" s="39"/>
      <c r="J116" s="39"/>
      <c r="K116" s="40"/>
      <c r="M116" s="375" t="s">
        <v>45</v>
      </c>
      <c r="N116" s="376"/>
      <c r="O116" s="377"/>
      <c r="Q116" s="1"/>
      <c r="R116" s="1"/>
      <c r="S116" s="1"/>
      <c r="T116" s="52"/>
      <c r="U116" s="1"/>
      <c r="V116" s="1"/>
    </row>
    <row r="117" spans="1:22" ht="15" customHeight="1" x14ac:dyDescent="0.2">
      <c r="A117" s="348" t="s">
        <v>5</v>
      </c>
      <c r="B117" s="350" t="s">
        <v>6</v>
      </c>
      <c r="C117" s="350" t="s">
        <v>92</v>
      </c>
      <c r="D117" s="407" t="s">
        <v>93</v>
      </c>
      <c r="E117" s="409" t="s">
        <v>94</v>
      </c>
      <c r="F117" s="410"/>
      <c r="G117" s="54" t="s">
        <v>95</v>
      </c>
      <c r="H117" s="286" t="s">
        <v>325</v>
      </c>
      <c r="I117" s="405" t="s">
        <v>96</v>
      </c>
      <c r="J117" s="405" t="s">
        <v>97</v>
      </c>
      <c r="K117" s="352" t="s">
        <v>9</v>
      </c>
      <c r="M117" s="372" t="s">
        <v>305</v>
      </c>
      <c r="N117" s="373"/>
      <c r="O117" s="374"/>
      <c r="Q117" s="381" t="s">
        <v>59</v>
      </c>
      <c r="R117" s="382"/>
      <c r="S117" s="383"/>
      <c r="T117" s="52"/>
      <c r="U117" s="384" t="s">
        <v>60</v>
      </c>
      <c r="V117" s="385"/>
    </row>
    <row r="118" spans="1:22" ht="35.1" customHeight="1" x14ac:dyDescent="0.2">
      <c r="A118" s="349"/>
      <c r="B118" s="351"/>
      <c r="C118" s="351"/>
      <c r="D118" s="408"/>
      <c r="E118" s="186" t="s">
        <v>98</v>
      </c>
      <c r="F118" s="185" t="s">
        <v>99</v>
      </c>
      <c r="G118" s="183" t="s">
        <v>326</v>
      </c>
      <c r="H118" s="287" t="s">
        <v>327</v>
      </c>
      <c r="I118" s="406"/>
      <c r="J118" s="406"/>
      <c r="K118" s="353"/>
      <c r="M118" s="132" t="str">
        <f>$M$12</f>
        <v>-</v>
      </c>
      <c r="N118" s="133" t="str">
        <f>$M$15</f>
        <v>-</v>
      </c>
      <c r="O118" s="207" t="s">
        <v>63</v>
      </c>
      <c r="Q118" s="32" t="s">
        <v>10</v>
      </c>
      <c r="R118" s="32" t="s">
        <v>11</v>
      </c>
      <c r="S118" s="32" t="s">
        <v>12</v>
      </c>
      <c r="T118" s="52"/>
      <c r="U118" s="32" t="s">
        <v>13</v>
      </c>
      <c r="V118" s="32" t="s">
        <v>14</v>
      </c>
    </row>
    <row r="119" spans="1:22" s="3" customFormat="1" ht="15" customHeight="1" x14ac:dyDescent="0.2">
      <c r="A119" s="25" t="s">
        <v>178</v>
      </c>
      <c r="B119" s="26" t="s">
        <v>179</v>
      </c>
      <c r="C119" s="26"/>
      <c r="D119" s="30">
        <v>1</v>
      </c>
      <c r="E119" s="184"/>
      <c r="F119" s="55"/>
      <c r="G119" s="30"/>
      <c r="H119" s="288"/>
      <c r="I119" s="55"/>
      <c r="J119" s="55"/>
      <c r="K119" s="31">
        <f t="shared" ref="K119:K131" si="46">D119*E119*G119*H119</f>
        <v>0</v>
      </c>
      <c r="L119" s="68" t="str">
        <f t="shared" ref="L119:L131" si="47">IF(E119&lt;&gt;0,IF(F119="","Choisir la base de la durée!  ",""),"")&amp;IF(E119&lt;&gt;0,IF(I119="","Répartir les coûts!  ",""),"")&amp;IF(E119&lt;&gt;0,IF(J119="","Indiquer l'origine!",""),"")</f>
        <v/>
      </c>
      <c r="M119" s="254"/>
      <c r="N119" s="255"/>
      <c r="O119" s="256">
        <f t="shared" ref="O119:O128" si="48">SUM(M119+N119)</f>
        <v>0</v>
      </c>
      <c r="P119" s="68"/>
      <c r="Q119" s="87" t="str">
        <f t="shared" ref="Q119:Q131" si="49">IF(I119="Interne",K119,"-")</f>
        <v>-</v>
      </c>
      <c r="R119" s="87" t="str">
        <f t="shared" ref="R119:R131" si="50">IF(I119="Apparenté",K119,"-")</f>
        <v>-</v>
      </c>
      <c r="S119" s="87" t="str">
        <f t="shared" ref="S119:S131" si="51">IF(I119="Externe",K119,"-")</f>
        <v>-</v>
      </c>
      <c r="T119" s="52"/>
      <c r="U119" s="87" t="str">
        <f t="shared" ref="U119:U131" si="52">IF($J119="Canadien",IF(OR($K119="",$K119=0),"-",$K119),"-")</f>
        <v>-</v>
      </c>
      <c r="V119" s="87" t="str">
        <f t="shared" ref="V119:V131" si="53">IF($J119="Non-Canadien",IF(OR($K119="",$K119=0),"-",$K119),"-")</f>
        <v>-</v>
      </c>
    </row>
    <row r="120" spans="1:22" s="5" customFormat="1" ht="15" customHeight="1" x14ac:dyDescent="0.2">
      <c r="A120" s="25" t="s">
        <v>180</v>
      </c>
      <c r="B120" s="26" t="s">
        <v>181</v>
      </c>
      <c r="C120" s="26"/>
      <c r="D120" s="30">
        <v>1</v>
      </c>
      <c r="E120" s="184"/>
      <c r="F120" s="55"/>
      <c r="G120" s="30"/>
      <c r="H120" s="288"/>
      <c r="I120" s="55"/>
      <c r="J120" s="55"/>
      <c r="K120" s="31">
        <f t="shared" si="46"/>
        <v>0</v>
      </c>
      <c r="L120" s="68" t="str">
        <f t="shared" si="47"/>
        <v/>
      </c>
      <c r="M120" s="254"/>
      <c r="N120" s="255"/>
      <c r="O120" s="256">
        <f t="shared" si="48"/>
        <v>0</v>
      </c>
      <c r="P120" s="68"/>
      <c r="Q120" s="87" t="str">
        <f t="shared" si="49"/>
        <v>-</v>
      </c>
      <c r="R120" s="87" t="str">
        <f t="shared" si="50"/>
        <v>-</v>
      </c>
      <c r="S120" s="87" t="str">
        <f t="shared" si="51"/>
        <v>-</v>
      </c>
      <c r="T120" s="52"/>
      <c r="U120" s="87" t="str">
        <f t="shared" si="52"/>
        <v>-</v>
      </c>
      <c r="V120" s="87" t="str">
        <f t="shared" si="53"/>
        <v>-</v>
      </c>
    </row>
    <row r="121" spans="1:22" ht="15" customHeight="1" x14ac:dyDescent="0.2">
      <c r="A121" s="25" t="s">
        <v>182</v>
      </c>
      <c r="B121" s="26" t="s">
        <v>183</v>
      </c>
      <c r="C121" s="26"/>
      <c r="D121" s="30">
        <v>1</v>
      </c>
      <c r="E121" s="184"/>
      <c r="F121" s="55"/>
      <c r="G121" s="30"/>
      <c r="H121" s="288"/>
      <c r="I121" s="55"/>
      <c r="J121" s="55"/>
      <c r="K121" s="31">
        <f t="shared" si="46"/>
        <v>0</v>
      </c>
      <c r="L121" s="68" t="str">
        <f t="shared" si="47"/>
        <v/>
      </c>
      <c r="M121" s="254"/>
      <c r="N121" s="255"/>
      <c r="O121" s="256">
        <f t="shared" si="48"/>
        <v>0</v>
      </c>
      <c r="Q121" s="87" t="str">
        <f t="shared" si="49"/>
        <v>-</v>
      </c>
      <c r="R121" s="87" t="str">
        <f t="shared" si="50"/>
        <v>-</v>
      </c>
      <c r="S121" s="87" t="str">
        <f t="shared" si="51"/>
        <v>-</v>
      </c>
      <c r="T121" s="52"/>
      <c r="U121" s="87" t="str">
        <f t="shared" si="52"/>
        <v>-</v>
      </c>
      <c r="V121" s="87" t="str">
        <f t="shared" si="53"/>
        <v>-</v>
      </c>
    </row>
    <row r="122" spans="1:22" ht="15" customHeight="1" x14ac:dyDescent="0.2">
      <c r="A122" s="25" t="s">
        <v>184</v>
      </c>
      <c r="B122" s="26" t="s">
        <v>185</v>
      </c>
      <c r="C122" s="26"/>
      <c r="D122" s="30">
        <v>1</v>
      </c>
      <c r="E122" s="184"/>
      <c r="F122" s="55"/>
      <c r="G122" s="30"/>
      <c r="H122" s="288"/>
      <c r="I122" s="55"/>
      <c r="J122" s="55"/>
      <c r="K122" s="31">
        <f t="shared" si="46"/>
        <v>0</v>
      </c>
      <c r="L122" s="68" t="str">
        <f t="shared" si="47"/>
        <v/>
      </c>
      <c r="M122" s="254"/>
      <c r="N122" s="255"/>
      <c r="O122" s="256">
        <f t="shared" si="48"/>
        <v>0</v>
      </c>
      <c r="Q122" s="87" t="str">
        <f t="shared" si="49"/>
        <v>-</v>
      </c>
      <c r="R122" s="87" t="str">
        <f t="shared" si="50"/>
        <v>-</v>
      </c>
      <c r="S122" s="87" t="str">
        <f t="shared" si="51"/>
        <v>-</v>
      </c>
      <c r="T122" s="52"/>
      <c r="U122" s="87" t="str">
        <f t="shared" si="52"/>
        <v>-</v>
      </c>
      <c r="V122" s="87" t="str">
        <f t="shared" si="53"/>
        <v>-</v>
      </c>
    </row>
    <row r="123" spans="1:22" ht="15" customHeight="1" x14ac:dyDescent="0.2">
      <c r="A123" s="25" t="s">
        <v>186</v>
      </c>
      <c r="B123" s="26" t="s">
        <v>187</v>
      </c>
      <c r="C123" s="26"/>
      <c r="D123" s="30">
        <v>1</v>
      </c>
      <c r="E123" s="184"/>
      <c r="F123" s="55"/>
      <c r="G123" s="30"/>
      <c r="H123" s="288"/>
      <c r="I123" s="55"/>
      <c r="J123" s="55"/>
      <c r="K123" s="31">
        <f t="shared" si="46"/>
        <v>0</v>
      </c>
      <c r="L123" s="68" t="str">
        <f t="shared" si="47"/>
        <v/>
      </c>
      <c r="M123" s="254"/>
      <c r="N123" s="255"/>
      <c r="O123" s="256">
        <f t="shared" si="48"/>
        <v>0</v>
      </c>
      <c r="Q123" s="87" t="str">
        <f t="shared" si="49"/>
        <v>-</v>
      </c>
      <c r="R123" s="87" t="str">
        <f t="shared" si="50"/>
        <v>-</v>
      </c>
      <c r="S123" s="87" t="str">
        <f t="shared" si="51"/>
        <v>-</v>
      </c>
      <c r="T123" s="52"/>
      <c r="U123" s="87" t="str">
        <f t="shared" si="52"/>
        <v>-</v>
      </c>
      <c r="V123" s="87" t="str">
        <f t="shared" si="53"/>
        <v>-</v>
      </c>
    </row>
    <row r="124" spans="1:22" ht="15" customHeight="1" x14ac:dyDescent="0.2">
      <c r="A124" s="25" t="s">
        <v>188</v>
      </c>
      <c r="B124" s="26" t="s">
        <v>189</v>
      </c>
      <c r="C124" s="26"/>
      <c r="D124" s="30">
        <v>1</v>
      </c>
      <c r="E124" s="184"/>
      <c r="F124" s="55"/>
      <c r="G124" s="30"/>
      <c r="H124" s="288"/>
      <c r="I124" s="55"/>
      <c r="J124" s="55"/>
      <c r="K124" s="31">
        <f t="shared" si="46"/>
        <v>0</v>
      </c>
      <c r="L124" s="68" t="str">
        <f t="shared" si="47"/>
        <v/>
      </c>
      <c r="M124" s="254"/>
      <c r="N124" s="255"/>
      <c r="O124" s="256">
        <f t="shared" si="48"/>
        <v>0</v>
      </c>
      <c r="Q124" s="87" t="str">
        <f t="shared" si="49"/>
        <v>-</v>
      </c>
      <c r="R124" s="87" t="str">
        <f t="shared" si="50"/>
        <v>-</v>
      </c>
      <c r="S124" s="87" t="str">
        <f t="shared" si="51"/>
        <v>-</v>
      </c>
      <c r="T124" s="52"/>
      <c r="U124" s="87" t="str">
        <f t="shared" si="52"/>
        <v>-</v>
      </c>
      <c r="V124" s="87" t="str">
        <f t="shared" si="53"/>
        <v>-</v>
      </c>
    </row>
    <row r="125" spans="1:22" ht="15" customHeight="1" x14ac:dyDescent="0.2">
      <c r="A125" s="411" t="s">
        <v>358</v>
      </c>
      <c r="B125" s="412"/>
      <c r="C125" s="412"/>
      <c r="D125" s="412"/>
      <c r="E125" s="412"/>
      <c r="F125" s="412"/>
      <c r="G125" s="412"/>
      <c r="H125" s="412"/>
      <c r="I125" s="412"/>
      <c r="J125" s="412"/>
      <c r="K125" s="413"/>
      <c r="M125" s="324"/>
      <c r="N125" s="325"/>
      <c r="O125" s="208"/>
      <c r="Q125" s="326"/>
      <c r="R125" s="326"/>
      <c r="S125" s="326"/>
      <c r="T125" s="52"/>
      <c r="U125" s="326"/>
      <c r="V125" s="326"/>
    </row>
    <row r="126" spans="1:22" ht="15" customHeight="1" x14ac:dyDescent="0.2">
      <c r="A126" s="397" t="s">
        <v>361</v>
      </c>
      <c r="B126" s="366"/>
      <c r="C126" s="366"/>
      <c r="D126" s="366"/>
      <c r="E126" s="366"/>
      <c r="F126" s="366"/>
      <c r="G126" s="366"/>
      <c r="H126" s="366"/>
      <c r="I126" s="366"/>
      <c r="J126" s="366"/>
      <c r="K126" s="367"/>
      <c r="M126" s="324"/>
      <c r="N126" s="325"/>
      <c r="O126" s="208"/>
      <c r="Q126" s="326"/>
      <c r="R126" s="326"/>
      <c r="S126" s="326"/>
      <c r="T126" s="52"/>
      <c r="U126" s="326"/>
      <c r="V126" s="326"/>
    </row>
    <row r="127" spans="1:22" ht="15" customHeight="1" x14ac:dyDescent="0.2">
      <c r="A127" s="397" t="s">
        <v>360</v>
      </c>
      <c r="B127" s="366"/>
      <c r="C127" s="366"/>
      <c r="D127" s="366"/>
      <c r="E127" s="366"/>
      <c r="F127" s="366"/>
      <c r="G127" s="366"/>
      <c r="H127" s="366"/>
      <c r="I127" s="366"/>
      <c r="J127" s="366"/>
      <c r="K127" s="367"/>
      <c r="M127" s="324"/>
      <c r="N127" s="325"/>
      <c r="O127" s="208"/>
      <c r="Q127" s="326"/>
      <c r="R127" s="326"/>
      <c r="S127" s="326"/>
      <c r="T127" s="52"/>
      <c r="U127" s="326"/>
      <c r="V127" s="326"/>
    </row>
    <row r="128" spans="1:22" ht="15" customHeight="1" x14ac:dyDescent="0.2">
      <c r="A128" s="322" t="s">
        <v>190</v>
      </c>
      <c r="B128" s="26" t="s">
        <v>367</v>
      </c>
      <c r="C128" s="26"/>
      <c r="D128" s="30">
        <v>1</v>
      </c>
      <c r="E128" s="184"/>
      <c r="F128" s="55"/>
      <c r="G128" s="30"/>
      <c r="H128" s="288"/>
      <c r="I128" s="55"/>
      <c r="J128" s="55"/>
      <c r="K128" s="31">
        <f t="shared" si="46"/>
        <v>0</v>
      </c>
      <c r="L128" s="68" t="str">
        <f t="shared" si="47"/>
        <v/>
      </c>
      <c r="M128" s="254"/>
      <c r="N128" s="255"/>
      <c r="O128" s="256">
        <f t="shared" si="48"/>
        <v>0</v>
      </c>
      <c r="Q128" s="87" t="str">
        <f t="shared" si="49"/>
        <v>-</v>
      </c>
      <c r="R128" s="87" t="str">
        <f t="shared" si="50"/>
        <v>-</v>
      </c>
      <c r="S128" s="87" t="str">
        <f t="shared" si="51"/>
        <v>-</v>
      </c>
      <c r="T128" s="52"/>
      <c r="U128" s="87" t="str">
        <f t="shared" si="52"/>
        <v>-</v>
      </c>
      <c r="V128" s="87" t="str">
        <f t="shared" si="53"/>
        <v>-</v>
      </c>
    </row>
    <row r="129" spans="1:22" ht="15" customHeight="1" x14ac:dyDescent="0.2">
      <c r="A129" s="322" t="s">
        <v>191</v>
      </c>
      <c r="B129" s="26" t="s">
        <v>366</v>
      </c>
      <c r="C129" s="26"/>
      <c r="D129" s="30">
        <v>1</v>
      </c>
      <c r="E129" s="184"/>
      <c r="F129" s="55"/>
      <c r="G129" s="30"/>
      <c r="H129" s="288"/>
      <c r="I129" s="55"/>
      <c r="J129" s="55"/>
      <c r="K129" s="31">
        <f t="shared" si="46"/>
        <v>0</v>
      </c>
      <c r="L129" s="68" t="str">
        <f t="shared" si="47"/>
        <v/>
      </c>
      <c r="M129" s="254"/>
      <c r="N129" s="255"/>
      <c r="O129" s="256">
        <f t="shared" ref="O129:O131" si="54">SUM(M129+N129)</f>
        <v>0</v>
      </c>
      <c r="Q129" s="87" t="str">
        <f t="shared" si="49"/>
        <v>-</v>
      </c>
      <c r="R129" s="87" t="str">
        <f t="shared" si="50"/>
        <v>-</v>
      </c>
      <c r="S129" s="87" t="str">
        <f t="shared" si="51"/>
        <v>-</v>
      </c>
      <c r="T129" s="52"/>
      <c r="U129" s="87" t="str">
        <f t="shared" si="52"/>
        <v>-</v>
      </c>
      <c r="V129" s="87" t="str">
        <f t="shared" si="53"/>
        <v>-</v>
      </c>
    </row>
    <row r="130" spans="1:22" ht="15" customHeight="1" x14ac:dyDescent="0.2">
      <c r="A130" s="322" t="s">
        <v>192</v>
      </c>
      <c r="B130" s="26" t="s">
        <v>364</v>
      </c>
      <c r="C130" s="26"/>
      <c r="D130" s="30">
        <v>1</v>
      </c>
      <c r="E130" s="184"/>
      <c r="F130" s="55"/>
      <c r="G130" s="30"/>
      <c r="H130" s="288"/>
      <c r="I130" s="55"/>
      <c r="J130" s="55"/>
      <c r="K130" s="31">
        <f t="shared" si="46"/>
        <v>0</v>
      </c>
      <c r="L130" s="68" t="str">
        <f t="shared" si="47"/>
        <v/>
      </c>
      <c r="M130" s="254"/>
      <c r="N130" s="255"/>
      <c r="O130" s="256">
        <f t="shared" si="54"/>
        <v>0</v>
      </c>
      <c r="Q130" s="87" t="str">
        <f t="shared" si="49"/>
        <v>-</v>
      </c>
      <c r="R130" s="87" t="str">
        <f t="shared" si="50"/>
        <v>-</v>
      </c>
      <c r="S130" s="87" t="str">
        <f t="shared" si="51"/>
        <v>-</v>
      </c>
      <c r="T130" s="52"/>
      <c r="U130" s="87" t="str">
        <f t="shared" si="52"/>
        <v>-</v>
      </c>
      <c r="V130" s="87" t="str">
        <f t="shared" si="53"/>
        <v>-</v>
      </c>
    </row>
    <row r="131" spans="1:22" s="1" customFormat="1" ht="15" customHeight="1" x14ac:dyDescent="0.25">
      <c r="A131" s="321" t="s">
        <v>193</v>
      </c>
      <c r="B131" s="26" t="s">
        <v>89</v>
      </c>
      <c r="C131" s="26"/>
      <c r="D131" s="30">
        <v>1</v>
      </c>
      <c r="E131" s="184"/>
      <c r="F131" s="55"/>
      <c r="G131" s="30"/>
      <c r="H131" s="288"/>
      <c r="I131" s="55"/>
      <c r="J131" s="55"/>
      <c r="K131" s="31">
        <f t="shared" si="46"/>
        <v>0</v>
      </c>
      <c r="L131" s="68" t="str">
        <f t="shared" si="47"/>
        <v/>
      </c>
      <c r="M131" s="254"/>
      <c r="N131" s="255"/>
      <c r="O131" s="256">
        <f t="shared" si="54"/>
        <v>0</v>
      </c>
      <c r="P131" s="68"/>
      <c r="Q131" s="87" t="str">
        <f t="shared" si="49"/>
        <v>-</v>
      </c>
      <c r="R131" s="87" t="str">
        <f t="shared" si="50"/>
        <v>-</v>
      </c>
      <c r="S131" s="87" t="str">
        <f t="shared" si="51"/>
        <v>-</v>
      </c>
      <c r="T131" s="52"/>
      <c r="U131" s="87" t="str">
        <f t="shared" si="52"/>
        <v>-</v>
      </c>
      <c r="V131" s="87" t="str">
        <f t="shared" si="53"/>
        <v>-</v>
      </c>
    </row>
    <row r="132" spans="1:22" ht="15" customHeight="1" thickBot="1" x14ac:dyDescent="0.25">
      <c r="A132" s="36" t="s">
        <v>25</v>
      </c>
      <c r="B132" s="37" t="s">
        <v>194</v>
      </c>
      <c r="C132" s="371"/>
      <c r="D132" s="366"/>
      <c r="E132" s="366"/>
      <c r="F132" s="366"/>
      <c r="G132" s="366"/>
      <c r="H132" s="366"/>
      <c r="I132" s="366"/>
      <c r="J132" s="367"/>
      <c r="K132" s="83">
        <f>ROUND(SUM(K119:K131),0)</f>
        <v>0</v>
      </c>
      <c r="M132" s="136">
        <f>SUM(M119:M131)</f>
        <v>0</v>
      </c>
      <c r="N132" s="137">
        <f>SUM(N119:N131)</f>
        <v>0</v>
      </c>
      <c r="O132" s="209">
        <f>SUM(O119:O131)</f>
        <v>0</v>
      </c>
      <c r="Q132" s="123">
        <f>ROUND(SUM(Q119:Q131),0)</f>
        <v>0</v>
      </c>
      <c r="R132" s="123">
        <f>ROUND(SUM(R119:R131),0)</f>
        <v>0</v>
      </c>
      <c r="S132" s="123">
        <f>ROUND(SUM(S119:S131),0)</f>
        <v>0</v>
      </c>
      <c r="T132" s="52"/>
      <c r="U132" s="123">
        <f>ROUND(SUM(U119:U131),0)</f>
        <v>0</v>
      </c>
      <c r="V132" s="123">
        <f>ROUND(SUM(V119:V131),0)</f>
        <v>0</v>
      </c>
    </row>
    <row r="133" spans="1:22" ht="15" customHeight="1" x14ac:dyDescent="0.2">
      <c r="A133" s="105"/>
      <c r="B133" s="106"/>
      <c r="C133" s="106"/>
      <c r="D133" s="274"/>
      <c r="E133" s="274"/>
      <c r="F133" s="274"/>
      <c r="G133" s="274"/>
      <c r="H133" s="274"/>
      <c r="I133" s="274"/>
      <c r="J133" s="274"/>
      <c r="K133" s="319"/>
      <c r="M133" s="139"/>
      <c r="N133" s="139"/>
      <c r="O133" s="139"/>
      <c r="Q133" s="320"/>
      <c r="R133" s="320"/>
      <c r="S133" s="320"/>
      <c r="T133" s="52"/>
      <c r="U133" s="320"/>
      <c r="V133" s="320"/>
    </row>
    <row r="134" spans="1:22" ht="15" customHeight="1" x14ac:dyDescent="0.2">
      <c r="A134" s="105"/>
      <c r="B134" s="106"/>
      <c r="C134" s="106"/>
      <c r="D134" s="274"/>
      <c r="E134" s="274"/>
      <c r="F134" s="274"/>
      <c r="G134" s="274"/>
      <c r="H134" s="274"/>
      <c r="I134" s="274"/>
      <c r="J134" s="213" t="s">
        <v>356</v>
      </c>
      <c r="K134" s="140">
        <f>K170-SUM(K128:K131)</f>
        <v>0</v>
      </c>
      <c r="M134" s="139"/>
      <c r="N134" s="139"/>
      <c r="O134" s="139"/>
      <c r="Q134" s="320"/>
      <c r="R134" s="320"/>
      <c r="S134" s="320"/>
      <c r="T134" s="52"/>
      <c r="U134" s="320"/>
      <c r="V134" s="320"/>
    </row>
    <row r="135" spans="1:22" ht="15" customHeight="1" x14ac:dyDescent="0.2">
      <c r="A135" s="105"/>
      <c r="B135" s="106"/>
      <c r="C135" s="106"/>
      <c r="D135" s="274"/>
      <c r="E135" s="274"/>
      <c r="F135" s="274"/>
      <c r="G135" s="274"/>
      <c r="H135" s="274"/>
      <c r="I135" s="274"/>
      <c r="J135" s="213" t="s">
        <v>355</v>
      </c>
      <c r="K135" s="140">
        <f>SUM(K128:K131)</f>
        <v>0</v>
      </c>
      <c r="M135" s="139"/>
      <c r="N135" s="139"/>
      <c r="O135" s="139"/>
      <c r="Q135" s="320"/>
      <c r="R135" s="320"/>
      <c r="S135" s="320"/>
      <c r="T135" s="52"/>
      <c r="U135" s="320"/>
      <c r="V135" s="320"/>
    </row>
    <row r="136" spans="1:22" ht="15" customHeight="1" x14ac:dyDescent="0.2">
      <c r="A136" s="105"/>
      <c r="B136" s="106"/>
      <c r="C136" s="106"/>
      <c r="D136" s="274"/>
      <c r="E136" s="274"/>
      <c r="F136" s="274"/>
      <c r="G136" s="274"/>
      <c r="H136" s="274"/>
      <c r="I136" s="274"/>
      <c r="J136" s="213" t="s">
        <v>357</v>
      </c>
      <c r="K136" s="323" t="e">
        <f>K135/K134</f>
        <v>#DIV/0!</v>
      </c>
      <c r="M136" s="139"/>
      <c r="N136" s="139"/>
      <c r="O136" s="139"/>
      <c r="Q136" s="320"/>
      <c r="R136" s="320"/>
      <c r="S136" s="320"/>
      <c r="T136" s="52"/>
      <c r="U136" s="320"/>
      <c r="V136" s="320"/>
    </row>
    <row r="137" spans="1:22" s="23" customFormat="1" ht="15" customHeight="1" thickBot="1" x14ac:dyDescent="0.25">
      <c r="A137" s="3"/>
      <c r="B137" s="3"/>
      <c r="C137" s="3"/>
      <c r="D137" s="2"/>
      <c r="E137" s="2"/>
      <c r="F137" s="2"/>
      <c r="G137" s="2"/>
      <c r="H137" s="2"/>
      <c r="I137" s="2"/>
      <c r="J137" s="2"/>
      <c r="K137" s="2"/>
      <c r="L137" s="68"/>
      <c r="M137" s="68"/>
      <c r="N137" s="68"/>
      <c r="O137" s="68"/>
      <c r="P137" s="68"/>
      <c r="Q137"/>
      <c r="R137"/>
      <c r="S137"/>
      <c r="T137" s="52"/>
      <c r="U137"/>
      <c r="V137"/>
    </row>
    <row r="138" spans="1:22" ht="15" customHeight="1" thickTop="1" thickBot="1" x14ac:dyDescent="0.25">
      <c r="A138" s="22" t="s">
        <v>195</v>
      </c>
      <c r="B138" s="8"/>
      <c r="C138" s="8"/>
      <c r="D138" s="8"/>
      <c r="E138" s="8"/>
      <c r="F138" s="8"/>
      <c r="G138" s="8"/>
      <c r="H138" s="8"/>
      <c r="I138" s="8"/>
      <c r="J138" s="8"/>
      <c r="K138" s="20"/>
      <c r="Q138" s="23"/>
      <c r="R138" s="23"/>
      <c r="S138" s="23"/>
      <c r="T138" s="52"/>
      <c r="U138" s="23"/>
      <c r="V138" s="23"/>
    </row>
    <row r="139" spans="1:22" s="1" customFormat="1" ht="14.25" customHeight="1" thickTop="1" thickBot="1" x14ac:dyDescent="0.3">
      <c r="A139" s="34" t="s">
        <v>27</v>
      </c>
      <c r="B139" s="88" t="s">
        <v>196</v>
      </c>
      <c r="C139" s="38"/>
      <c r="D139" s="39"/>
      <c r="E139" s="39"/>
      <c r="F139" s="39"/>
      <c r="G139" s="39"/>
      <c r="H139" s="39"/>
      <c r="I139" s="39"/>
      <c r="J139" s="39"/>
      <c r="K139" s="40"/>
      <c r="L139" s="68"/>
      <c r="P139" s="68"/>
      <c r="T139" s="52"/>
    </row>
    <row r="140" spans="1:22" ht="15" customHeight="1" thickBot="1" x14ac:dyDescent="0.3">
      <c r="A140" s="74"/>
      <c r="B140" s="394" t="s">
        <v>332</v>
      </c>
      <c r="C140" s="395"/>
      <c r="D140" s="395"/>
      <c r="E140" s="395"/>
      <c r="F140" s="395"/>
      <c r="G140" s="395"/>
      <c r="H140" s="395"/>
      <c r="I140" s="395"/>
      <c r="J140" s="395"/>
      <c r="K140" s="396"/>
      <c r="M140" s="375" t="s">
        <v>45</v>
      </c>
      <c r="N140" s="376"/>
      <c r="O140" s="377"/>
      <c r="Q140" s="1"/>
      <c r="R140" s="1"/>
      <c r="S140" s="1"/>
      <c r="T140" s="52"/>
      <c r="U140" s="1"/>
      <c r="V140" s="1"/>
    </row>
    <row r="141" spans="1:22" ht="15" customHeight="1" x14ac:dyDescent="0.2">
      <c r="A141" s="348" t="s">
        <v>5</v>
      </c>
      <c r="B141" s="350" t="s">
        <v>6</v>
      </c>
      <c r="C141" s="182" t="s">
        <v>81</v>
      </c>
      <c r="D141" s="407" t="s">
        <v>93</v>
      </c>
      <c r="E141" s="409" t="s">
        <v>94</v>
      </c>
      <c r="F141" s="410"/>
      <c r="G141" s="54" t="s">
        <v>95</v>
      </c>
      <c r="H141" s="286" t="s">
        <v>325</v>
      </c>
      <c r="I141" s="405" t="s">
        <v>96</v>
      </c>
      <c r="J141" s="405" t="s">
        <v>97</v>
      </c>
      <c r="K141" s="352" t="s">
        <v>9</v>
      </c>
      <c r="M141" s="372" t="s">
        <v>305</v>
      </c>
      <c r="N141" s="373"/>
      <c r="O141" s="374"/>
      <c r="Q141" s="381" t="s">
        <v>59</v>
      </c>
      <c r="R141" s="382"/>
      <c r="S141" s="383"/>
      <c r="T141" s="52"/>
      <c r="U141" s="384" t="s">
        <v>60</v>
      </c>
      <c r="V141" s="385"/>
    </row>
    <row r="142" spans="1:22" ht="37.5" customHeight="1" x14ac:dyDescent="0.2">
      <c r="A142" s="349"/>
      <c r="B142" s="351"/>
      <c r="C142" s="187" t="s">
        <v>197</v>
      </c>
      <c r="D142" s="408"/>
      <c r="E142" s="186" t="s">
        <v>98</v>
      </c>
      <c r="F142" s="185" t="s">
        <v>99</v>
      </c>
      <c r="G142" s="183" t="s">
        <v>326</v>
      </c>
      <c r="H142" s="287" t="s">
        <v>327</v>
      </c>
      <c r="I142" s="406"/>
      <c r="J142" s="406"/>
      <c r="K142" s="353"/>
      <c r="M142" s="132" t="str">
        <f>$M$12</f>
        <v>-</v>
      </c>
      <c r="N142" s="133" t="str">
        <f>$M$15</f>
        <v>-</v>
      </c>
      <c r="O142" s="207" t="s">
        <v>63</v>
      </c>
      <c r="Q142" s="32" t="s">
        <v>10</v>
      </c>
      <c r="R142" s="32" t="s">
        <v>11</v>
      </c>
      <c r="S142" s="32" t="s">
        <v>12</v>
      </c>
      <c r="T142" s="52"/>
      <c r="U142" s="32" t="s">
        <v>13</v>
      </c>
      <c r="V142" s="32" t="s">
        <v>14</v>
      </c>
    </row>
    <row r="143" spans="1:22" s="6" customFormat="1" ht="15" customHeight="1" x14ac:dyDescent="0.2">
      <c r="A143" s="25" t="s">
        <v>198</v>
      </c>
      <c r="B143" s="33" t="s">
        <v>199</v>
      </c>
      <c r="C143" s="56"/>
      <c r="D143" s="30">
        <v>1</v>
      </c>
      <c r="E143" s="184"/>
      <c r="F143" s="55"/>
      <c r="G143" s="30"/>
      <c r="H143" s="288"/>
      <c r="I143" s="55"/>
      <c r="J143" s="55"/>
      <c r="K143" s="31">
        <f t="shared" ref="K143:K150" si="55">D143*E143*G143*H143</f>
        <v>0</v>
      </c>
      <c r="L143" s="68" t="str">
        <f t="shared" ref="L143:L150" si="56">IF(E143&lt;&gt;0,IF(F143="","Choisir la base de la durée!  ",""),"")&amp;IF(E143&lt;&gt;0,IF(I143="","Répartir les coûts!  ",""),"")&amp;IF(E143&lt;&gt;0,IF(J143="","Indiquer l'origine!",""),"")</f>
        <v/>
      </c>
      <c r="M143" s="254"/>
      <c r="N143" s="255"/>
      <c r="O143" s="256">
        <f t="shared" ref="O143:O150" si="57">SUM(M143+N143)</f>
        <v>0</v>
      </c>
      <c r="P143" s="68"/>
      <c r="Q143" s="87" t="str">
        <f t="shared" ref="Q143:Q150" si="58">IF(I143="Interne",K143,"-")</f>
        <v>-</v>
      </c>
      <c r="R143" s="87" t="str">
        <f t="shared" ref="R143:R150" si="59">IF(I143="Apparenté",K143,"-")</f>
        <v>-</v>
      </c>
      <c r="S143" s="87" t="str">
        <f t="shared" ref="S143:S150" si="60">IF(I143="Externe",K143,"-")</f>
        <v>-</v>
      </c>
      <c r="T143" s="52"/>
      <c r="U143" s="87" t="str">
        <f t="shared" ref="U143:U150" si="61">IF($J143="Canadien",IF(OR($K143="",$K143=0),"-",$K143),"-")</f>
        <v>-</v>
      </c>
      <c r="V143" s="87" t="str">
        <f t="shared" ref="V143:V150" si="62">IF($J143="Non-Canadien",IF(OR($K143="",$K143=0),"-",$K143),"-")</f>
        <v>-</v>
      </c>
    </row>
    <row r="144" spans="1:22" ht="15" customHeight="1" x14ac:dyDescent="0.2">
      <c r="A144" s="25" t="s">
        <v>200</v>
      </c>
      <c r="B144" s="26" t="s">
        <v>201</v>
      </c>
      <c r="C144" s="56"/>
      <c r="D144" s="327">
        <v>1</v>
      </c>
      <c r="E144" s="327"/>
      <c r="F144" s="55"/>
      <c r="G144" s="327"/>
      <c r="H144" s="328"/>
      <c r="I144" s="55"/>
      <c r="J144" s="55"/>
      <c r="K144" s="329">
        <f t="shared" si="55"/>
        <v>0</v>
      </c>
      <c r="L144" s="68" t="str">
        <f t="shared" si="56"/>
        <v/>
      </c>
      <c r="M144" s="254"/>
      <c r="N144" s="255"/>
      <c r="O144" s="256">
        <f t="shared" si="57"/>
        <v>0</v>
      </c>
      <c r="Q144" s="330" t="str">
        <f t="shared" si="58"/>
        <v>-</v>
      </c>
      <c r="R144" s="330" t="str">
        <f t="shared" si="59"/>
        <v>-</v>
      </c>
      <c r="S144" s="330" t="str">
        <f t="shared" si="60"/>
        <v>-</v>
      </c>
      <c r="T144" s="52"/>
      <c r="U144" s="330" t="str">
        <f t="shared" si="61"/>
        <v>-</v>
      </c>
      <c r="V144" s="330" t="str">
        <f t="shared" si="62"/>
        <v>-</v>
      </c>
    </row>
    <row r="145" spans="1:22" ht="15" customHeight="1" x14ac:dyDescent="0.2">
      <c r="A145" s="25" t="s">
        <v>202</v>
      </c>
      <c r="B145" s="26" t="s">
        <v>203</v>
      </c>
      <c r="C145" s="56"/>
      <c r="D145" s="30">
        <v>1</v>
      </c>
      <c r="E145" s="184"/>
      <c r="F145" s="55"/>
      <c r="G145" s="30"/>
      <c r="H145" s="288"/>
      <c r="I145" s="55"/>
      <c r="J145" s="55"/>
      <c r="K145" s="31">
        <f t="shared" si="55"/>
        <v>0</v>
      </c>
      <c r="L145" s="68" t="str">
        <f t="shared" si="56"/>
        <v/>
      </c>
      <c r="M145" s="254"/>
      <c r="N145" s="255"/>
      <c r="O145" s="256">
        <f t="shared" si="57"/>
        <v>0</v>
      </c>
      <c r="Q145" s="87" t="str">
        <f t="shared" si="58"/>
        <v>-</v>
      </c>
      <c r="R145" s="87" t="str">
        <f t="shared" si="59"/>
        <v>-</v>
      </c>
      <c r="S145" s="87" t="str">
        <f t="shared" si="60"/>
        <v>-</v>
      </c>
      <c r="T145" s="52"/>
      <c r="U145" s="87" t="str">
        <f t="shared" si="61"/>
        <v>-</v>
      </c>
      <c r="V145" s="87" t="str">
        <f t="shared" si="62"/>
        <v>-</v>
      </c>
    </row>
    <row r="146" spans="1:22" ht="15" customHeight="1" x14ac:dyDescent="0.2">
      <c r="A146" s="25" t="s">
        <v>204</v>
      </c>
      <c r="B146" s="26" t="s">
        <v>205</v>
      </c>
      <c r="C146" s="56"/>
      <c r="D146" s="30">
        <v>1</v>
      </c>
      <c r="E146" s="184"/>
      <c r="F146" s="55"/>
      <c r="G146" s="30"/>
      <c r="H146" s="288"/>
      <c r="I146" s="55"/>
      <c r="J146" s="55"/>
      <c r="K146" s="31">
        <f t="shared" si="55"/>
        <v>0</v>
      </c>
      <c r="L146" s="68" t="str">
        <f t="shared" si="56"/>
        <v/>
      </c>
      <c r="M146" s="254"/>
      <c r="N146" s="255"/>
      <c r="O146" s="256">
        <f t="shared" si="57"/>
        <v>0</v>
      </c>
      <c r="Q146" s="87" t="str">
        <f t="shared" si="58"/>
        <v>-</v>
      </c>
      <c r="R146" s="87" t="str">
        <f t="shared" si="59"/>
        <v>-</v>
      </c>
      <c r="S146" s="87" t="str">
        <f t="shared" si="60"/>
        <v>-</v>
      </c>
      <c r="T146" s="52"/>
      <c r="U146" s="87" t="str">
        <f t="shared" si="61"/>
        <v>-</v>
      </c>
      <c r="V146" s="87" t="str">
        <f t="shared" si="62"/>
        <v>-</v>
      </c>
    </row>
    <row r="147" spans="1:22" ht="15" customHeight="1" x14ac:dyDescent="0.2">
      <c r="A147" s="25" t="s">
        <v>206</v>
      </c>
      <c r="B147" s="26" t="s">
        <v>207</v>
      </c>
      <c r="C147" s="56"/>
      <c r="D147" s="30">
        <v>1</v>
      </c>
      <c r="E147" s="184"/>
      <c r="F147" s="55"/>
      <c r="G147" s="30"/>
      <c r="H147" s="288"/>
      <c r="I147" s="55"/>
      <c r="J147" s="55"/>
      <c r="K147" s="31">
        <f t="shared" si="55"/>
        <v>0</v>
      </c>
      <c r="L147" s="68" t="str">
        <f t="shared" si="56"/>
        <v/>
      </c>
      <c r="M147" s="254"/>
      <c r="N147" s="255"/>
      <c r="O147" s="256">
        <f t="shared" si="57"/>
        <v>0</v>
      </c>
      <c r="Q147" s="87" t="str">
        <f t="shared" si="58"/>
        <v>-</v>
      </c>
      <c r="R147" s="87" t="str">
        <f t="shared" si="59"/>
        <v>-</v>
      </c>
      <c r="S147" s="87" t="str">
        <f t="shared" si="60"/>
        <v>-</v>
      </c>
      <c r="T147" s="52"/>
      <c r="U147" s="87" t="str">
        <f t="shared" si="61"/>
        <v>-</v>
      </c>
      <c r="V147" s="87" t="str">
        <f t="shared" si="62"/>
        <v>-</v>
      </c>
    </row>
    <row r="148" spans="1:22" ht="15" customHeight="1" x14ac:dyDescent="0.2">
      <c r="A148" s="25" t="s">
        <v>208</v>
      </c>
      <c r="B148" s="26" t="s">
        <v>209</v>
      </c>
      <c r="C148" s="56"/>
      <c r="D148" s="327">
        <v>1</v>
      </c>
      <c r="E148" s="327"/>
      <c r="F148" s="55"/>
      <c r="G148" s="327"/>
      <c r="H148" s="328"/>
      <c r="I148" s="55"/>
      <c r="J148" s="55"/>
      <c r="K148" s="329">
        <f t="shared" si="55"/>
        <v>0</v>
      </c>
      <c r="L148" s="68" t="str">
        <f t="shared" si="56"/>
        <v/>
      </c>
      <c r="M148" s="254"/>
      <c r="N148" s="255"/>
      <c r="O148" s="256">
        <f t="shared" si="57"/>
        <v>0</v>
      </c>
      <c r="Q148" s="330" t="str">
        <f t="shared" si="58"/>
        <v>-</v>
      </c>
      <c r="R148" s="330" t="str">
        <f t="shared" si="59"/>
        <v>-</v>
      </c>
      <c r="S148" s="330" t="str">
        <f t="shared" si="60"/>
        <v>-</v>
      </c>
      <c r="T148" s="52"/>
      <c r="U148" s="330" t="str">
        <f t="shared" si="61"/>
        <v>-</v>
      </c>
      <c r="V148" s="330" t="str">
        <f t="shared" si="62"/>
        <v>-</v>
      </c>
    </row>
    <row r="149" spans="1:22" ht="15" customHeight="1" x14ac:dyDescent="0.2">
      <c r="A149" s="25" t="s">
        <v>210</v>
      </c>
      <c r="B149" s="26" t="s">
        <v>211</v>
      </c>
      <c r="C149" s="56"/>
      <c r="D149" s="327">
        <v>1</v>
      </c>
      <c r="E149" s="327"/>
      <c r="F149" s="55"/>
      <c r="G149" s="327"/>
      <c r="H149" s="328"/>
      <c r="I149" s="55"/>
      <c r="J149" s="55"/>
      <c r="K149" s="329">
        <f t="shared" si="55"/>
        <v>0</v>
      </c>
      <c r="L149" s="68" t="str">
        <f t="shared" si="56"/>
        <v/>
      </c>
      <c r="M149" s="254"/>
      <c r="N149" s="255"/>
      <c r="O149" s="256">
        <f t="shared" si="57"/>
        <v>0</v>
      </c>
      <c r="Q149" s="330" t="str">
        <f t="shared" si="58"/>
        <v>-</v>
      </c>
      <c r="R149" s="330" t="str">
        <f t="shared" si="59"/>
        <v>-</v>
      </c>
      <c r="S149" s="330" t="str">
        <f t="shared" si="60"/>
        <v>-</v>
      </c>
      <c r="T149" s="52"/>
      <c r="U149" s="330" t="str">
        <f t="shared" si="61"/>
        <v>-</v>
      </c>
      <c r="V149" s="330" t="str">
        <f t="shared" si="62"/>
        <v>-</v>
      </c>
    </row>
    <row r="150" spans="1:22" s="1" customFormat="1" ht="15" customHeight="1" x14ac:dyDescent="0.25">
      <c r="A150" s="25" t="s">
        <v>212</v>
      </c>
      <c r="B150" s="26" t="s">
        <v>89</v>
      </c>
      <c r="C150" s="56"/>
      <c r="D150" s="30">
        <v>1</v>
      </c>
      <c r="E150" s="184"/>
      <c r="F150" s="55"/>
      <c r="G150" s="30"/>
      <c r="H150" s="288"/>
      <c r="I150" s="55"/>
      <c r="J150" s="55"/>
      <c r="K150" s="31">
        <f t="shared" si="55"/>
        <v>0</v>
      </c>
      <c r="L150" s="68" t="str">
        <f t="shared" si="56"/>
        <v/>
      </c>
      <c r="M150" s="254"/>
      <c r="N150" s="255"/>
      <c r="O150" s="256">
        <f t="shared" si="57"/>
        <v>0</v>
      </c>
      <c r="P150" s="68"/>
      <c r="Q150" s="87" t="str">
        <f t="shared" si="58"/>
        <v>-</v>
      </c>
      <c r="R150" s="87" t="str">
        <f t="shared" si="59"/>
        <v>-</v>
      </c>
      <c r="S150" s="87" t="str">
        <f t="shared" si="60"/>
        <v>-</v>
      </c>
      <c r="T150" s="52"/>
      <c r="U150" s="87" t="str">
        <f t="shared" si="61"/>
        <v>-</v>
      </c>
      <c r="V150" s="87" t="str">
        <f t="shared" si="62"/>
        <v>-</v>
      </c>
    </row>
    <row r="151" spans="1:22" ht="15" customHeight="1" thickBot="1" x14ac:dyDescent="0.25">
      <c r="A151" s="36" t="s">
        <v>27</v>
      </c>
      <c r="B151" s="37" t="s">
        <v>213</v>
      </c>
      <c r="C151" s="371"/>
      <c r="D151" s="366"/>
      <c r="E151" s="366"/>
      <c r="F151" s="366"/>
      <c r="G151" s="366"/>
      <c r="H151" s="366"/>
      <c r="I151" s="366"/>
      <c r="J151" s="367"/>
      <c r="K151" s="80">
        <f>ROUND(SUM(K143:K150),0)</f>
        <v>0</v>
      </c>
      <c r="M151" s="136">
        <f>SUM(M143:M150)</f>
        <v>0</v>
      </c>
      <c r="N151" s="137">
        <f>SUM(N143:N150)</f>
        <v>0</v>
      </c>
      <c r="O151" s="209">
        <f>SUM(O143:O150)</f>
        <v>0</v>
      </c>
      <c r="Q151" s="122">
        <f>ROUND(SUM(Q143:Q150),0)</f>
        <v>0</v>
      </c>
      <c r="R151" s="122">
        <f>ROUND(SUM(R143:R150),0)</f>
        <v>0</v>
      </c>
      <c r="S151" s="122">
        <f>ROUND(SUM(S143:S150),0)</f>
        <v>0</v>
      </c>
      <c r="T151" s="52"/>
      <c r="U151" s="122">
        <f>ROUND(SUM(U143:U150),0)</f>
        <v>0</v>
      </c>
      <c r="V151" s="122">
        <f>ROUND(SUM(V143:V150),0)</f>
        <v>0</v>
      </c>
    </row>
    <row r="152" spans="1:22" s="1" customFormat="1" ht="19.5" customHeight="1" thickBot="1" x14ac:dyDescent="0.3">
      <c r="A152" s="12"/>
      <c r="B152" s="11"/>
      <c r="C152" s="11"/>
      <c r="D152" s="13"/>
      <c r="E152" s="13"/>
      <c r="F152" s="13"/>
      <c r="G152" s="13"/>
      <c r="H152" s="13"/>
      <c r="I152" s="13"/>
      <c r="J152" s="13"/>
      <c r="K152" s="51"/>
      <c r="L152" s="68"/>
      <c r="M152" s="68"/>
      <c r="N152" s="68"/>
      <c r="O152" s="68"/>
      <c r="P152" s="68"/>
      <c r="Q152"/>
      <c r="R152"/>
      <c r="S152"/>
      <c r="T152" s="52"/>
      <c r="U152"/>
      <c r="V152"/>
    </row>
    <row r="153" spans="1:22" ht="15" customHeight="1" thickBot="1" x14ac:dyDescent="0.3">
      <c r="A153" s="34">
        <v>12</v>
      </c>
      <c r="B153" s="88" t="s">
        <v>214</v>
      </c>
      <c r="C153" s="38"/>
      <c r="D153" s="39"/>
      <c r="E153" s="39"/>
      <c r="F153" s="39"/>
      <c r="G153" s="39"/>
      <c r="H153" s="39"/>
      <c r="I153" s="39"/>
      <c r="J153" s="39"/>
      <c r="K153" s="40"/>
      <c r="M153" s="375" t="s">
        <v>45</v>
      </c>
      <c r="N153" s="376"/>
      <c r="O153" s="377"/>
      <c r="Q153" s="1"/>
      <c r="R153" s="1"/>
      <c r="S153" s="1"/>
      <c r="T153" s="52"/>
      <c r="U153" s="1"/>
      <c r="V153" s="1"/>
    </row>
    <row r="154" spans="1:22" ht="15" customHeight="1" x14ac:dyDescent="0.2">
      <c r="A154" s="348" t="s">
        <v>5</v>
      </c>
      <c r="B154" s="350" t="s">
        <v>6</v>
      </c>
      <c r="C154" s="182" t="s">
        <v>81</v>
      </c>
      <c r="D154" s="407" t="s">
        <v>93</v>
      </c>
      <c r="E154" s="409" t="s">
        <v>94</v>
      </c>
      <c r="F154" s="410"/>
      <c r="G154" s="54" t="s">
        <v>95</v>
      </c>
      <c r="H154" s="286" t="s">
        <v>325</v>
      </c>
      <c r="I154" s="405" t="s">
        <v>96</v>
      </c>
      <c r="J154" s="405" t="s">
        <v>97</v>
      </c>
      <c r="K154" s="352" t="s">
        <v>9</v>
      </c>
      <c r="M154" s="372" t="s">
        <v>305</v>
      </c>
      <c r="N154" s="373"/>
      <c r="O154" s="374"/>
      <c r="Q154" s="381" t="s">
        <v>59</v>
      </c>
      <c r="R154" s="382"/>
      <c r="S154" s="383"/>
      <c r="T154" s="52"/>
      <c r="U154" s="384" t="s">
        <v>60</v>
      </c>
      <c r="V154" s="385"/>
    </row>
    <row r="155" spans="1:22" ht="37.5" customHeight="1" x14ac:dyDescent="0.2">
      <c r="A155" s="349"/>
      <c r="B155" s="351"/>
      <c r="C155" s="187" t="s">
        <v>197</v>
      </c>
      <c r="D155" s="408"/>
      <c r="E155" s="186" t="s">
        <v>98</v>
      </c>
      <c r="F155" s="185" t="s">
        <v>99</v>
      </c>
      <c r="G155" s="183" t="s">
        <v>326</v>
      </c>
      <c r="H155" s="287" t="s">
        <v>327</v>
      </c>
      <c r="I155" s="406"/>
      <c r="J155" s="406"/>
      <c r="K155" s="353"/>
      <c r="M155" s="132" t="str">
        <f>$M$12</f>
        <v>-</v>
      </c>
      <c r="N155" s="133" t="str">
        <f>$M$15</f>
        <v>-</v>
      </c>
      <c r="O155" s="207" t="s">
        <v>63</v>
      </c>
      <c r="Q155" s="32" t="s">
        <v>10</v>
      </c>
      <c r="R155" s="32" t="s">
        <v>11</v>
      </c>
      <c r="S155" s="32" t="s">
        <v>12</v>
      </c>
      <c r="T155" s="52"/>
      <c r="U155" s="32" t="s">
        <v>13</v>
      </c>
      <c r="V155" s="32" t="s">
        <v>14</v>
      </c>
    </row>
    <row r="156" spans="1:22" ht="15" customHeight="1" x14ac:dyDescent="0.2">
      <c r="A156" s="25" t="s">
        <v>215</v>
      </c>
      <c r="B156" s="26" t="s">
        <v>216</v>
      </c>
      <c r="C156" s="56"/>
      <c r="D156" s="30">
        <v>1</v>
      </c>
      <c r="E156" s="184"/>
      <c r="F156" s="55"/>
      <c r="G156" s="30"/>
      <c r="H156" s="288"/>
      <c r="I156" s="55"/>
      <c r="J156" s="55"/>
      <c r="K156" s="31">
        <f t="shared" ref="K156:K167" si="63">D156*E156*G156*H156</f>
        <v>0</v>
      </c>
      <c r="L156" s="68" t="str">
        <f t="shared" ref="L156:L167" si="64">IF(E156&lt;&gt;0,IF(F156="","Choisir la base de la durée!  ",""),"")&amp;IF(E156&lt;&gt;0,IF(I156="","Répartir les coûts!  ",""),"")&amp;IF(E156&lt;&gt;0,IF(J156="","Indiquer l'origine!",""),"")</f>
        <v/>
      </c>
      <c r="M156" s="254"/>
      <c r="N156" s="255"/>
      <c r="O156" s="256">
        <f t="shared" ref="O156:O167" si="65">SUM(M156+N156)</f>
        <v>0</v>
      </c>
      <c r="Q156" s="87" t="str">
        <f t="shared" ref="Q156:Q167" si="66">IF(I156="Interne",K156,"-")</f>
        <v>-</v>
      </c>
      <c r="R156" s="87" t="str">
        <f t="shared" ref="R156:R167" si="67">IF(I156="Apparenté",K156,"-")</f>
        <v>-</v>
      </c>
      <c r="S156" s="87" t="str">
        <f t="shared" ref="S156:S167" si="68">IF(I156="Externe",K156,"-")</f>
        <v>-</v>
      </c>
      <c r="T156" s="52"/>
      <c r="U156" s="87" t="str">
        <f t="shared" ref="U156:U167" si="69">IF($J156="Canadien",IF(OR($K156="",$K156=0),"-",$K156),"-")</f>
        <v>-</v>
      </c>
      <c r="V156" s="87" t="str">
        <f t="shared" ref="V156:V167" si="70">IF($J156="Non-Canadien",IF(OR($K156="",$K156=0),"-",$K156),"-")</f>
        <v>-</v>
      </c>
    </row>
    <row r="157" spans="1:22" ht="15" customHeight="1" x14ac:dyDescent="0.2">
      <c r="A157" s="25" t="s">
        <v>217</v>
      </c>
      <c r="B157" s="26" t="s">
        <v>218</v>
      </c>
      <c r="C157" s="56"/>
      <c r="D157" s="30">
        <v>1</v>
      </c>
      <c r="E157" s="184"/>
      <c r="F157" s="55"/>
      <c r="G157" s="30"/>
      <c r="H157" s="288"/>
      <c r="I157" s="55"/>
      <c r="J157" s="55"/>
      <c r="K157" s="31">
        <f t="shared" si="63"/>
        <v>0</v>
      </c>
      <c r="L157" s="68" t="str">
        <f t="shared" si="64"/>
        <v/>
      </c>
      <c r="M157" s="254"/>
      <c r="N157" s="255"/>
      <c r="O157" s="256">
        <f t="shared" si="65"/>
        <v>0</v>
      </c>
      <c r="Q157" s="87" t="str">
        <f t="shared" si="66"/>
        <v>-</v>
      </c>
      <c r="R157" s="87" t="str">
        <f t="shared" si="67"/>
        <v>-</v>
      </c>
      <c r="S157" s="87" t="str">
        <f t="shared" si="68"/>
        <v>-</v>
      </c>
      <c r="T157" s="52"/>
      <c r="U157" s="87" t="str">
        <f t="shared" si="69"/>
        <v>-</v>
      </c>
      <c r="V157" s="87" t="str">
        <f t="shared" si="70"/>
        <v>-</v>
      </c>
    </row>
    <row r="158" spans="1:22" ht="15" customHeight="1" x14ac:dyDescent="0.2">
      <c r="A158" s="25" t="s">
        <v>219</v>
      </c>
      <c r="B158" s="26" t="s">
        <v>220</v>
      </c>
      <c r="C158" s="56"/>
      <c r="D158" s="30">
        <v>1</v>
      </c>
      <c r="E158" s="184"/>
      <c r="F158" s="55"/>
      <c r="G158" s="30"/>
      <c r="H158" s="288"/>
      <c r="I158" s="55"/>
      <c r="J158" s="55"/>
      <c r="K158" s="31">
        <f t="shared" si="63"/>
        <v>0</v>
      </c>
      <c r="L158" s="68" t="str">
        <f t="shared" si="64"/>
        <v/>
      </c>
      <c r="M158" s="254"/>
      <c r="N158" s="255"/>
      <c r="O158" s="256">
        <f t="shared" si="65"/>
        <v>0</v>
      </c>
      <c r="Q158" s="87" t="str">
        <f t="shared" si="66"/>
        <v>-</v>
      </c>
      <c r="R158" s="87" t="str">
        <f t="shared" si="67"/>
        <v>-</v>
      </c>
      <c r="S158" s="87" t="str">
        <f t="shared" si="68"/>
        <v>-</v>
      </c>
      <c r="T158" s="52"/>
      <c r="U158" s="87" t="str">
        <f t="shared" si="69"/>
        <v>-</v>
      </c>
      <c r="V158" s="87" t="str">
        <f t="shared" si="70"/>
        <v>-</v>
      </c>
    </row>
    <row r="159" spans="1:22" ht="15" customHeight="1" x14ac:dyDescent="0.2">
      <c r="A159" s="25" t="s">
        <v>221</v>
      </c>
      <c r="B159" s="26" t="s">
        <v>222</v>
      </c>
      <c r="C159" s="56"/>
      <c r="D159" s="30">
        <v>1</v>
      </c>
      <c r="E159" s="184"/>
      <c r="F159" s="55"/>
      <c r="G159" s="30"/>
      <c r="H159" s="288"/>
      <c r="I159" s="55"/>
      <c r="J159" s="55"/>
      <c r="K159" s="31">
        <f t="shared" si="63"/>
        <v>0</v>
      </c>
      <c r="L159" s="68" t="str">
        <f t="shared" si="64"/>
        <v/>
      </c>
      <c r="M159" s="254"/>
      <c r="N159" s="255"/>
      <c r="O159" s="256">
        <f t="shared" si="65"/>
        <v>0</v>
      </c>
      <c r="Q159" s="87" t="str">
        <f t="shared" si="66"/>
        <v>-</v>
      </c>
      <c r="R159" s="87" t="str">
        <f t="shared" si="67"/>
        <v>-</v>
      </c>
      <c r="S159" s="87" t="str">
        <f t="shared" si="68"/>
        <v>-</v>
      </c>
      <c r="T159" s="52"/>
      <c r="U159" s="87" t="str">
        <f t="shared" si="69"/>
        <v>-</v>
      </c>
      <c r="V159" s="87" t="str">
        <f t="shared" si="70"/>
        <v>-</v>
      </c>
    </row>
    <row r="160" spans="1:22" ht="15" customHeight="1" x14ac:dyDescent="0.2">
      <c r="A160" s="25" t="s">
        <v>223</v>
      </c>
      <c r="B160" s="26" t="s">
        <v>224</v>
      </c>
      <c r="C160" s="56"/>
      <c r="D160" s="30">
        <v>1</v>
      </c>
      <c r="E160" s="184"/>
      <c r="F160" s="55"/>
      <c r="G160" s="30"/>
      <c r="H160" s="288"/>
      <c r="I160" s="55"/>
      <c r="J160" s="55"/>
      <c r="K160" s="31">
        <f t="shared" si="63"/>
        <v>0</v>
      </c>
      <c r="L160" s="68" t="str">
        <f t="shared" si="64"/>
        <v/>
      </c>
      <c r="M160" s="254"/>
      <c r="N160" s="255"/>
      <c r="O160" s="256">
        <f t="shared" si="65"/>
        <v>0</v>
      </c>
      <c r="Q160" s="87" t="str">
        <f t="shared" si="66"/>
        <v>-</v>
      </c>
      <c r="R160" s="87" t="str">
        <f t="shared" si="67"/>
        <v>-</v>
      </c>
      <c r="S160" s="87" t="str">
        <f t="shared" si="68"/>
        <v>-</v>
      </c>
      <c r="T160" s="52"/>
      <c r="U160" s="87" t="str">
        <f t="shared" si="69"/>
        <v>-</v>
      </c>
      <c r="V160" s="87" t="str">
        <f t="shared" si="70"/>
        <v>-</v>
      </c>
    </row>
    <row r="161" spans="1:22" ht="15" customHeight="1" x14ac:dyDescent="0.2">
      <c r="A161" s="25" t="s">
        <v>225</v>
      </c>
      <c r="B161" s="26" t="s">
        <v>226</v>
      </c>
      <c r="C161" s="56"/>
      <c r="D161" s="30">
        <v>1</v>
      </c>
      <c r="E161" s="184"/>
      <c r="F161" s="55"/>
      <c r="G161" s="30"/>
      <c r="H161" s="288"/>
      <c r="I161" s="55"/>
      <c r="J161" s="55"/>
      <c r="K161" s="31">
        <f t="shared" si="63"/>
        <v>0</v>
      </c>
      <c r="L161" s="68" t="str">
        <f t="shared" si="64"/>
        <v/>
      </c>
      <c r="M161" s="254"/>
      <c r="N161" s="255"/>
      <c r="O161" s="256">
        <f t="shared" si="65"/>
        <v>0</v>
      </c>
      <c r="Q161" s="87" t="str">
        <f t="shared" si="66"/>
        <v>-</v>
      </c>
      <c r="R161" s="87" t="str">
        <f t="shared" si="67"/>
        <v>-</v>
      </c>
      <c r="S161" s="87" t="str">
        <f t="shared" si="68"/>
        <v>-</v>
      </c>
      <c r="T161" s="52"/>
      <c r="U161" s="87" t="str">
        <f t="shared" si="69"/>
        <v>-</v>
      </c>
      <c r="V161" s="87" t="str">
        <f t="shared" si="70"/>
        <v>-</v>
      </c>
    </row>
    <row r="162" spans="1:22" ht="15" customHeight="1" x14ac:dyDescent="0.2">
      <c r="A162" s="25" t="s">
        <v>227</v>
      </c>
      <c r="B162" s="26" t="s">
        <v>228</v>
      </c>
      <c r="C162" s="56"/>
      <c r="D162" s="30">
        <v>1</v>
      </c>
      <c r="E162" s="184"/>
      <c r="F162" s="55"/>
      <c r="G162" s="30"/>
      <c r="H162" s="288"/>
      <c r="I162" s="55"/>
      <c r="J162" s="55"/>
      <c r="K162" s="31">
        <f t="shared" si="63"/>
        <v>0</v>
      </c>
      <c r="L162" s="68" t="str">
        <f t="shared" si="64"/>
        <v/>
      </c>
      <c r="M162" s="254"/>
      <c r="N162" s="255"/>
      <c r="O162" s="256">
        <f t="shared" si="65"/>
        <v>0</v>
      </c>
      <c r="Q162" s="87" t="str">
        <f t="shared" si="66"/>
        <v>-</v>
      </c>
      <c r="R162" s="87" t="str">
        <f t="shared" si="67"/>
        <v>-</v>
      </c>
      <c r="S162" s="87" t="str">
        <f t="shared" si="68"/>
        <v>-</v>
      </c>
      <c r="T162" s="52"/>
      <c r="U162" s="87" t="str">
        <f t="shared" si="69"/>
        <v>-</v>
      </c>
      <c r="V162" s="87" t="str">
        <f t="shared" si="70"/>
        <v>-</v>
      </c>
    </row>
    <row r="163" spans="1:22" ht="15" customHeight="1" x14ac:dyDescent="0.2">
      <c r="A163" s="25" t="s">
        <v>229</v>
      </c>
      <c r="B163" s="26" t="s">
        <v>230</v>
      </c>
      <c r="C163" s="56"/>
      <c r="D163" s="30">
        <v>1</v>
      </c>
      <c r="E163" s="184"/>
      <c r="F163" s="55"/>
      <c r="G163" s="30"/>
      <c r="H163" s="288"/>
      <c r="I163" s="55"/>
      <c r="J163" s="55"/>
      <c r="K163" s="31">
        <f t="shared" si="63"/>
        <v>0</v>
      </c>
      <c r="L163" s="68" t="str">
        <f t="shared" si="64"/>
        <v/>
      </c>
      <c r="M163" s="254"/>
      <c r="N163" s="255"/>
      <c r="O163" s="256">
        <f t="shared" si="65"/>
        <v>0</v>
      </c>
      <c r="Q163" s="87" t="str">
        <f t="shared" si="66"/>
        <v>-</v>
      </c>
      <c r="R163" s="87" t="str">
        <f t="shared" si="67"/>
        <v>-</v>
      </c>
      <c r="S163" s="87" t="str">
        <f t="shared" si="68"/>
        <v>-</v>
      </c>
      <c r="T163" s="52"/>
      <c r="U163" s="87" t="str">
        <f t="shared" si="69"/>
        <v>-</v>
      </c>
      <c r="V163" s="87" t="str">
        <f t="shared" si="70"/>
        <v>-</v>
      </c>
    </row>
    <row r="164" spans="1:22" ht="15" customHeight="1" x14ac:dyDescent="0.2">
      <c r="A164" s="25" t="s">
        <v>231</v>
      </c>
      <c r="B164" s="26" t="s">
        <v>232</v>
      </c>
      <c r="C164" s="56"/>
      <c r="D164" s="30">
        <v>1</v>
      </c>
      <c r="E164" s="184"/>
      <c r="F164" s="55"/>
      <c r="G164" s="30"/>
      <c r="H164" s="288"/>
      <c r="I164" s="55"/>
      <c r="J164" s="55"/>
      <c r="K164" s="31">
        <f t="shared" si="63"/>
        <v>0</v>
      </c>
      <c r="L164" s="68" t="str">
        <f t="shared" si="64"/>
        <v/>
      </c>
      <c r="M164" s="254"/>
      <c r="N164" s="255"/>
      <c r="O164" s="256">
        <f t="shared" si="65"/>
        <v>0</v>
      </c>
      <c r="Q164" s="87" t="str">
        <f t="shared" si="66"/>
        <v>-</v>
      </c>
      <c r="R164" s="87" t="str">
        <f t="shared" si="67"/>
        <v>-</v>
      </c>
      <c r="S164" s="87" t="str">
        <f t="shared" si="68"/>
        <v>-</v>
      </c>
      <c r="T164" s="52"/>
      <c r="U164" s="87" t="str">
        <f t="shared" si="69"/>
        <v>-</v>
      </c>
      <c r="V164" s="87" t="str">
        <f t="shared" si="70"/>
        <v>-</v>
      </c>
    </row>
    <row r="165" spans="1:22" ht="15" customHeight="1" x14ac:dyDescent="0.2">
      <c r="A165" s="25" t="s">
        <v>233</v>
      </c>
      <c r="B165" s="26" t="s">
        <v>234</v>
      </c>
      <c r="C165" s="56"/>
      <c r="D165" s="30">
        <v>1</v>
      </c>
      <c r="E165" s="184"/>
      <c r="F165" s="55"/>
      <c r="G165" s="30"/>
      <c r="H165" s="288"/>
      <c r="I165" s="55"/>
      <c r="J165" s="55"/>
      <c r="K165" s="31">
        <f t="shared" si="63"/>
        <v>0</v>
      </c>
      <c r="L165" s="68" t="str">
        <f t="shared" si="64"/>
        <v/>
      </c>
      <c r="M165" s="254"/>
      <c r="N165" s="255"/>
      <c r="O165" s="256">
        <f t="shared" si="65"/>
        <v>0</v>
      </c>
      <c r="Q165" s="87" t="str">
        <f t="shared" si="66"/>
        <v>-</v>
      </c>
      <c r="R165" s="87" t="str">
        <f t="shared" si="67"/>
        <v>-</v>
      </c>
      <c r="S165" s="87" t="str">
        <f t="shared" si="68"/>
        <v>-</v>
      </c>
      <c r="T165" s="52"/>
      <c r="U165" s="87" t="str">
        <f t="shared" si="69"/>
        <v>-</v>
      </c>
      <c r="V165" s="87" t="str">
        <f t="shared" si="70"/>
        <v>-</v>
      </c>
    </row>
    <row r="166" spans="1:22" ht="15" customHeight="1" x14ac:dyDescent="0.2">
      <c r="A166" s="25" t="s">
        <v>235</v>
      </c>
      <c r="B166" s="26" t="s">
        <v>236</v>
      </c>
      <c r="C166" s="56"/>
      <c r="D166" s="30">
        <v>1</v>
      </c>
      <c r="E166" s="184"/>
      <c r="F166" s="55"/>
      <c r="G166" s="30"/>
      <c r="H166" s="288"/>
      <c r="I166" s="55"/>
      <c r="J166" s="55"/>
      <c r="K166" s="31">
        <f t="shared" si="63"/>
        <v>0</v>
      </c>
      <c r="L166" s="68" t="str">
        <f t="shared" si="64"/>
        <v/>
      </c>
      <c r="M166" s="254"/>
      <c r="N166" s="255"/>
      <c r="O166" s="256">
        <f t="shared" si="65"/>
        <v>0</v>
      </c>
      <c r="Q166" s="87" t="str">
        <f t="shared" si="66"/>
        <v>-</v>
      </c>
      <c r="R166" s="87" t="str">
        <f t="shared" si="67"/>
        <v>-</v>
      </c>
      <c r="S166" s="87" t="str">
        <f t="shared" si="68"/>
        <v>-</v>
      </c>
      <c r="T166" s="52"/>
      <c r="U166" s="87" t="str">
        <f t="shared" si="69"/>
        <v>-</v>
      </c>
      <c r="V166" s="87" t="str">
        <f t="shared" si="70"/>
        <v>-</v>
      </c>
    </row>
    <row r="167" spans="1:22" s="1" customFormat="1" ht="15" customHeight="1" x14ac:dyDescent="0.25">
      <c r="A167" s="25" t="s">
        <v>237</v>
      </c>
      <c r="B167" s="26" t="s">
        <v>89</v>
      </c>
      <c r="C167" s="56"/>
      <c r="D167" s="30">
        <v>1</v>
      </c>
      <c r="E167" s="184"/>
      <c r="F167" s="55"/>
      <c r="G167" s="30"/>
      <c r="H167" s="288"/>
      <c r="I167" s="55"/>
      <c r="J167" s="55"/>
      <c r="K167" s="31">
        <f t="shared" si="63"/>
        <v>0</v>
      </c>
      <c r="L167" s="68" t="str">
        <f t="shared" si="64"/>
        <v/>
      </c>
      <c r="M167" s="254"/>
      <c r="N167" s="255"/>
      <c r="O167" s="256">
        <f t="shared" si="65"/>
        <v>0</v>
      </c>
      <c r="P167" s="68"/>
      <c r="Q167" s="87" t="str">
        <f t="shared" si="66"/>
        <v>-</v>
      </c>
      <c r="R167" s="87" t="str">
        <f t="shared" si="67"/>
        <v>-</v>
      </c>
      <c r="S167" s="87" t="str">
        <f t="shared" si="68"/>
        <v>-</v>
      </c>
      <c r="T167" s="52"/>
      <c r="U167" s="87" t="str">
        <f t="shared" si="69"/>
        <v>-</v>
      </c>
      <c r="V167" s="87" t="str">
        <f t="shared" si="70"/>
        <v>-</v>
      </c>
    </row>
    <row r="168" spans="1:22" ht="15" customHeight="1" thickBot="1" x14ac:dyDescent="0.25">
      <c r="A168" s="36" t="s">
        <v>28</v>
      </c>
      <c r="B168" s="88" t="s">
        <v>238</v>
      </c>
      <c r="C168" s="365"/>
      <c r="D168" s="366"/>
      <c r="E168" s="366"/>
      <c r="F168" s="366"/>
      <c r="G168" s="366"/>
      <c r="H168" s="366"/>
      <c r="I168" s="366"/>
      <c r="J168" s="367"/>
      <c r="K168" s="80">
        <f>ROUND(SUM(K156:K167),0)</f>
        <v>0</v>
      </c>
      <c r="M168" s="136">
        <f>SUM(M156:M167)</f>
        <v>0</v>
      </c>
      <c r="N168" s="137">
        <f>SUM(N156:N167)</f>
        <v>0</v>
      </c>
      <c r="O168" s="209">
        <f>SUM(O156:O167)</f>
        <v>0</v>
      </c>
      <c r="Q168" s="122">
        <f>ROUND(SUM(Q156:Q167),0)</f>
        <v>0</v>
      </c>
      <c r="R168" s="122">
        <f>ROUND(SUM(R156:R167),0)</f>
        <v>0</v>
      </c>
      <c r="S168" s="122">
        <f>ROUND(SUM(S156:S167),0)</f>
        <v>0</v>
      </c>
      <c r="T168" s="52"/>
      <c r="U168" s="122">
        <f>ROUND(SUM(U156:U167),0)</f>
        <v>0</v>
      </c>
      <c r="V168" s="122">
        <f>ROUND(SUM(V156:V167),0)</f>
        <v>0</v>
      </c>
    </row>
    <row r="169" spans="1:22" ht="24" customHeight="1" x14ac:dyDescent="0.2">
      <c r="T169" s="52"/>
    </row>
    <row r="170" spans="1:22" ht="15" customHeight="1" x14ac:dyDescent="0.2">
      <c r="A170" s="440" t="s">
        <v>239</v>
      </c>
      <c r="B170" s="441"/>
      <c r="C170" s="441"/>
      <c r="D170" s="441"/>
      <c r="E170" s="441"/>
      <c r="F170" s="441"/>
      <c r="G170" s="441"/>
      <c r="H170" s="285"/>
      <c r="I170" s="84"/>
      <c r="J170" s="85"/>
      <c r="K170" s="82">
        <f>K168+K151+K132+K114+K107+K99+K86+K75+K61</f>
        <v>0</v>
      </c>
      <c r="M170" s="260">
        <f>M168+M151+M132+M114+M107+M99+M86+M75+M61</f>
        <v>0</v>
      </c>
      <c r="N170" s="260">
        <f>N168+N151+N132+N114+N107+N99+N86+N75+N61</f>
        <v>0</v>
      </c>
      <c r="O170" s="260">
        <f>O168+O151+O132+O114+O107+O99+O86+O75+O61</f>
        <v>0</v>
      </c>
      <c r="Q170" s="260">
        <f>Q168+Q151+Q132+Q114+Q107+Q99+Q86+Q75+Q61</f>
        <v>0</v>
      </c>
      <c r="R170" s="260">
        <f>R168+R151+R132+R114+R107+R99+R86+R75+R61</f>
        <v>0</v>
      </c>
      <c r="S170" s="260">
        <f>S168+S151+S132+S114+S107+S99+S86+S75+S61</f>
        <v>0</v>
      </c>
      <c r="T170" s="52"/>
      <c r="U170" s="260">
        <f>U168+U151+U132+U114+U107+U99+U86+U75+U61</f>
        <v>0</v>
      </c>
      <c r="V170" s="260">
        <f>V168+V151+V132+V114+V107+V99+V86+V75+V61</f>
        <v>0</v>
      </c>
    </row>
    <row r="171" spans="1:22" ht="24" customHeight="1" thickBot="1" x14ac:dyDescent="0.25">
      <c r="A171" s="48"/>
      <c r="B171" s="48"/>
      <c r="C171" s="48"/>
      <c r="D171" s="48"/>
      <c r="E171" s="48"/>
      <c r="F171" s="48"/>
      <c r="G171" s="48"/>
      <c r="H171" s="48"/>
      <c r="I171" s="48"/>
      <c r="J171" s="48"/>
      <c r="K171" s="49"/>
      <c r="T171" s="52"/>
    </row>
    <row r="172" spans="1:22" ht="16.5" customHeight="1" thickBot="1" x14ac:dyDescent="0.25">
      <c r="A172" s="418" t="s">
        <v>240</v>
      </c>
      <c r="B172" s="419"/>
      <c r="C172" s="419"/>
      <c r="D172" s="419"/>
      <c r="E172" s="419"/>
      <c r="F172" s="419"/>
      <c r="G172" s="419"/>
      <c r="H172" s="419"/>
      <c r="I172" s="419"/>
      <c r="J172" s="419"/>
      <c r="K172" s="420"/>
      <c r="T172" s="52"/>
    </row>
    <row r="173" spans="1:22" s="1" customFormat="1" ht="14.25" customHeight="1" thickBot="1" x14ac:dyDescent="0.3">
      <c r="A173" s="34" t="s">
        <v>31</v>
      </c>
      <c r="B173" s="88" t="s">
        <v>241</v>
      </c>
      <c r="C173" s="38"/>
      <c r="D173" s="39"/>
      <c r="E173" s="39"/>
      <c r="F173" s="39"/>
      <c r="G173" s="39"/>
      <c r="H173" s="39"/>
      <c r="I173" s="39"/>
      <c r="J173" s="39"/>
      <c r="K173" s="40"/>
      <c r="L173" s="68"/>
      <c r="P173" s="68"/>
      <c r="T173" s="52"/>
    </row>
    <row r="174" spans="1:22" ht="15" customHeight="1" thickBot="1" x14ac:dyDescent="0.3">
      <c r="A174" s="397" t="s">
        <v>242</v>
      </c>
      <c r="B174" s="395"/>
      <c r="C174" s="395"/>
      <c r="D174" s="395"/>
      <c r="E174" s="395"/>
      <c r="F174" s="395"/>
      <c r="G174" s="395"/>
      <c r="H174" s="395"/>
      <c r="I174" s="395"/>
      <c r="J174" s="395"/>
      <c r="K174" s="396"/>
      <c r="M174" s="375" t="s">
        <v>45</v>
      </c>
      <c r="N174" s="376"/>
      <c r="O174" s="377"/>
      <c r="Q174" s="1"/>
      <c r="R174" s="1"/>
      <c r="S174" s="1"/>
      <c r="T174" s="52"/>
      <c r="U174" s="1"/>
      <c r="V174" s="1"/>
    </row>
    <row r="175" spans="1:22" s="42" customFormat="1" ht="15" customHeight="1" x14ac:dyDescent="0.2">
      <c r="A175" s="348" t="s">
        <v>5</v>
      </c>
      <c r="B175" s="350" t="s">
        <v>6</v>
      </c>
      <c r="C175" s="359" t="s">
        <v>81</v>
      </c>
      <c r="D175" s="360"/>
      <c r="E175" s="360"/>
      <c r="F175" s="360"/>
      <c r="G175" s="360"/>
      <c r="H175" s="361"/>
      <c r="I175" s="44" t="s">
        <v>57</v>
      </c>
      <c r="J175" s="44" t="s">
        <v>58</v>
      </c>
      <c r="K175" s="352" t="s">
        <v>9</v>
      </c>
      <c r="L175" s="68"/>
      <c r="M175" s="372" t="s">
        <v>305</v>
      </c>
      <c r="N175" s="373"/>
      <c r="O175" s="374"/>
      <c r="P175" s="68"/>
      <c r="Q175" s="381" t="s">
        <v>59</v>
      </c>
      <c r="R175" s="382"/>
      <c r="S175" s="383"/>
      <c r="T175" s="52"/>
      <c r="U175" s="384" t="s">
        <v>60</v>
      </c>
      <c r="V175" s="385"/>
    </row>
    <row r="176" spans="1:22" s="42" customFormat="1" ht="15" customHeight="1" x14ac:dyDescent="0.2">
      <c r="A176" s="349"/>
      <c r="B176" s="351"/>
      <c r="C176" s="362" t="s">
        <v>243</v>
      </c>
      <c r="D176" s="363"/>
      <c r="E176" s="363"/>
      <c r="F176" s="363"/>
      <c r="G176" s="363"/>
      <c r="H176" s="364"/>
      <c r="I176" s="73" t="s">
        <v>62</v>
      </c>
      <c r="J176" s="73" t="s">
        <v>62</v>
      </c>
      <c r="K176" s="353"/>
      <c r="L176" s="68"/>
      <c r="M176" s="132" t="str">
        <f>$M$12</f>
        <v>-</v>
      </c>
      <c r="N176" s="133" t="str">
        <f>$M$15</f>
        <v>-</v>
      </c>
      <c r="O176" s="207" t="s">
        <v>63</v>
      </c>
      <c r="P176" s="68"/>
      <c r="Q176" s="32" t="s">
        <v>10</v>
      </c>
      <c r="R176" s="32" t="s">
        <v>11</v>
      </c>
      <c r="S176" s="32" t="s">
        <v>12</v>
      </c>
      <c r="T176" s="52"/>
      <c r="U176" s="32" t="s">
        <v>13</v>
      </c>
      <c r="V176" s="32" t="s">
        <v>14</v>
      </c>
    </row>
    <row r="177" spans="1:22" s="42" customFormat="1" x14ac:dyDescent="0.2">
      <c r="A177" s="110" t="s">
        <v>244</v>
      </c>
      <c r="B177" s="26" t="s">
        <v>245</v>
      </c>
      <c r="C177" s="403"/>
      <c r="D177" s="404"/>
      <c r="E177" s="404"/>
      <c r="F177" s="404"/>
      <c r="G177" s="404"/>
      <c r="H177" s="356"/>
      <c r="I177" s="55"/>
      <c r="J177" s="55"/>
      <c r="K177" s="43"/>
      <c r="L177" s="68" t="str">
        <f>IF(K177&lt;&gt;0,IF(I177="","Répartir les coûts!  ",""),"")&amp;IF(K177&lt;&gt;0,IF(J177="","Indiquer l'origine!",""),"")</f>
        <v/>
      </c>
      <c r="M177" s="254"/>
      <c r="N177" s="255"/>
      <c r="O177" s="256">
        <f>SUM(M177+N177)</f>
        <v>0</v>
      </c>
      <c r="P177" s="68"/>
      <c r="Q177" s="87" t="str">
        <f>IF(I177="Interne",K177,"-")</f>
        <v>-</v>
      </c>
      <c r="R177" s="87" t="str">
        <f>IF(I177="Apparenté",K177,"-")</f>
        <v>-</v>
      </c>
      <c r="S177" s="87" t="str">
        <f>IF(I177="Externe",K177,"-")</f>
        <v>-</v>
      </c>
      <c r="T177" s="52"/>
      <c r="U177" s="87" t="str">
        <f t="shared" ref="U177:U184" si="71">IF($J177="Canadien",IF(OR($K177="",$K177=0),"-",$K177),"-")</f>
        <v>-</v>
      </c>
      <c r="V177" s="87" t="str">
        <f t="shared" ref="V177:V184" si="72">IF($J177="Non-Canadien",IF(OR($K177="",$K177=0),"-",$K177),"-")</f>
        <v>-</v>
      </c>
    </row>
    <row r="178" spans="1:22" x14ac:dyDescent="0.2">
      <c r="A178" s="116"/>
      <c r="B178" s="397" t="s">
        <v>246</v>
      </c>
      <c r="C178" s="366"/>
      <c r="D178" s="366"/>
      <c r="E178" s="366"/>
      <c r="F178" s="366"/>
      <c r="G178" s="366"/>
      <c r="H178" s="366"/>
      <c r="I178" s="366"/>
      <c r="J178" s="366"/>
      <c r="K178" s="367"/>
      <c r="M178" s="134"/>
      <c r="N178" s="135"/>
      <c r="O178" s="208"/>
      <c r="Q178" s="253"/>
      <c r="R178" s="253"/>
      <c r="S178" s="253"/>
      <c r="T178" s="52"/>
      <c r="U178" s="253"/>
      <c r="V178" s="253"/>
    </row>
    <row r="179" spans="1:22" x14ac:dyDescent="0.2">
      <c r="A179" s="25" t="s">
        <v>247</v>
      </c>
      <c r="B179" s="26" t="s">
        <v>248</v>
      </c>
      <c r="C179" s="357"/>
      <c r="D179" s="358"/>
      <c r="E179" s="358"/>
      <c r="F179" s="358"/>
      <c r="G179" s="358"/>
      <c r="H179" s="356"/>
      <c r="I179" s="55"/>
      <c r="J179" s="55"/>
      <c r="K179" s="43"/>
      <c r="L179" s="68" t="str">
        <f t="shared" ref="L179:L180" si="73">IF(K179&lt;&gt;0,IF(I179="","Répartir les coûts!  ",""),"")&amp;IF(K179&lt;&gt;0,IF(J179="","Indiquer l'origine!",""),"")</f>
        <v/>
      </c>
      <c r="M179" s="254"/>
      <c r="N179" s="255"/>
      <c r="O179" s="256">
        <f t="shared" ref="O179:O180" si="74">SUM(M179+N179)</f>
        <v>0</v>
      </c>
      <c r="Q179" s="87" t="str">
        <f>IF(I179="Interne",K179,"-")</f>
        <v>-</v>
      </c>
      <c r="R179" s="87" t="str">
        <f>IF(I179="Apparenté",K179,"-")</f>
        <v>-</v>
      </c>
      <c r="S179" s="87" t="str">
        <f>IF(I179="Externe",K179,"-")</f>
        <v>-</v>
      </c>
      <c r="T179" s="52"/>
      <c r="U179" s="87" t="str">
        <f t="shared" si="71"/>
        <v>-</v>
      </c>
      <c r="V179" s="87" t="str">
        <f t="shared" si="72"/>
        <v>-</v>
      </c>
    </row>
    <row r="180" spans="1:22" x14ac:dyDescent="0.2">
      <c r="A180" s="25" t="s">
        <v>249</v>
      </c>
      <c r="B180" s="26" t="s">
        <v>346</v>
      </c>
      <c r="C180" s="357"/>
      <c r="D180" s="358"/>
      <c r="E180" s="358"/>
      <c r="F180" s="358"/>
      <c r="G180" s="358"/>
      <c r="H180" s="356"/>
      <c r="I180" s="55"/>
      <c r="J180" s="55"/>
      <c r="K180" s="43"/>
      <c r="L180" s="68" t="str">
        <f t="shared" si="73"/>
        <v/>
      </c>
      <c r="M180" s="254"/>
      <c r="N180" s="255"/>
      <c r="O180" s="256">
        <f t="shared" si="74"/>
        <v>0</v>
      </c>
      <c r="Q180" s="87" t="str">
        <f>IF(I180="Interne",K180,"-")</f>
        <v>-</v>
      </c>
      <c r="R180" s="87" t="str">
        <f>IF(I180="Apparenté",K180,"-")</f>
        <v>-</v>
      </c>
      <c r="S180" s="87" t="str">
        <f>IF(I180="Externe",K180,"-")</f>
        <v>-</v>
      </c>
      <c r="T180" s="52"/>
      <c r="U180" s="87" t="str">
        <f t="shared" si="71"/>
        <v>-</v>
      </c>
      <c r="V180" s="87" t="str">
        <f t="shared" si="72"/>
        <v>-</v>
      </c>
    </row>
    <row r="181" spans="1:22" x14ac:dyDescent="0.2">
      <c r="A181" s="25"/>
      <c r="B181" s="397" t="s">
        <v>250</v>
      </c>
      <c r="C181" s="398"/>
      <c r="D181" s="398"/>
      <c r="E181" s="398"/>
      <c r="F181" s="398"/>
      <c r="G181" s="398"/>
      <c r="H181" s="398"/>
      <c r="I181" s="398"/>
      <c r="J181" s="398"/>
      <c r="K181" s="399"/>
      <c r="M181" s="134"/>
      <c r="N181" s="135"/>
      <c r="O181" s="208"/>
      <c r="Q181" s="253"/>
      <c r="R181" s="253"/>
      <c r="S181" s="253"/>
      <c r="T181" s="52"/>
      <c r="U181" s="253"/>
      <c r="V181" s="253"/>
    </row>
    <row r="182" spans="1:22" x14ac:dyDescent="0.2">
      <c r="A182" s="25" t="s">
        <v>251</v>
      </c>
      <c r="B182" s="26" t="s">
        <v>252</v>
      </c>
      <c r="C182" s="357"/>
      <c r="D182" s="358"/>
      <c r="E182" s="358"/>
      <c r="F182" s="358"/>
      <c r="G182" s="358"/>
      <c r="H182" s="356"/>
      <c r="I182" s="55"/>
      <c r="J182" s="55"/>
      <c r="K182" s="43"/>
      <c r="L182" s="68" t="str">
        <f t="shared" ref="L182:L183" si="75">IF(K182&lt;&gt;0,IF(I182="","Répartir les coûts!  ",""),"")&amp;IF(K182&lt;&gt;0,IF(J182="","Indiquer l'origine!",""),"")</f>
        <v/>
      </c>
      <c r="M182" s="254"/>
      <c r="N182" s="255"/>
      <c r="O182" s="256">
        <f t="shared" ref="O182:O184" si="76">SUM(M182+N182)</f>
        <v>0</v>
      </c>
      <c r="Q182" s="87" t="str">
        <f>IF(I182="Interne",K182,"-")</f>
        <v>-</v>
      </c>
      <c r="R182" s="87" t="str">
        <f>IF(I182="Apparenté",K182,"-")</f>
        <v>-</v>
      </c>
      <c r="S182" s="87" t="str">
        <f>IF(I182="Externe",K182,"-")</f>
        <v>-</v>
      </c>
      <c r="T182" s="52"/>
      <c r="U182" s="87" t="str">
        <f t="shared" si="71"/>
        <v>-</v>
      </c>
      <c r="V182" s="87" t="str">
        <f t="shared" si="72"/>
        <v>-</v>
      </c>
    </row>
    <row r="183" spans="1:22" x14ac:dyDescent="0.2">
      <c r="A183" s="25" t="s">
        <v>253</v>
      </c>
      <c r="B183" s="26" t="s">
        <v>254</v>
      </c>
      <c r="C183" s="357"/>
      <c r="D183" s="358"/>
      <c r="E183" s="358"/>
      <c r="F183" s="358"/>
      <c r="G183" s="358"/>
      <c r="H183" s="356"/>
      <c r="I183" s="55"/>
      <c r="J183" s="55"/>
      <c r="K183" s="43"/>
      <c r="L183" s="68" t="str">
        <f t="shared" si="75"/>
        <v/>
      </c>
      <c r="M183" s="254"/>
      <c r="N183" s="255"/>
      <c r="O183" s="256">
        <f t="shared" si="76"/>
        <v>0</v>
      </c>
      <c r="Q183" s="87" t="str">
        <f>IF(I183="Interne",K183,"-")</f>
        <v>-</v>
      </c>
      <c r="R183" s="87" t="str">
        <f>IF(I183="Apparenté",K183,"-")</f>
        <v>-</v>
      </c>
      <c r="S183" s="87" t="str">
        <f>IF(I183="Externe",K183,"-")</f>
        <v>-</v>
      </c>
      <c r="T183" s="52"/>
      <c r="U183" s="87" t="str">
        <f t="shared" si="71"/>
        <v>-</v>
      </c>
      <c r="V183" s="87" t="str">
        <f t="shared" si="72"/>
        <v>-</v>
      </c>
    </row>
    <row r="184" spans="1:22" s="1" customFormat="1" ht="15" customHeight="1" x14ac:dyDescent="0.25">
      <c r="A184" s="25" t="s">
        <v>255</v>
      </c>
      <c r="B184" s="26" t="s">
        <v>89</v>
      </c>
      <c r="C184" s="357"/>
      <c r="D184" s="358"/>
      <c r="E184" s="358"/>
      <c r="F184" s="358"/>
      <c r="G184" s="358"/>
      <c r="H184" s="356"/>
      <c r="I184" s="55"/>
      <c r="J184" s="55"/>
      <c r="K184" s="43"/>
      <c r="L184" s="68" t="str">
        <f>IF(K184&lt;&gt;0,IF(#REF!="","Répartir les coûts!  ",""),"")&amp;IF(K184&lt;&gt;0,IF(#REF!="","Indiquer l'origine!",""),"")</f>
        <v/>
      </c>
      <c r="M184" s="254"/>
      <c r="N184" s="255"/>
      <c r="O184" s="256">
        <f t="shared" si="76"/>
        <v>0</v>
      </c>
      <c r="P184" s="68"/>
      <c r="Q184" s="87" t="str">
        <f>IF(I184="Interne",K184,"-")</f>
        <v>-</v>
      </c>
      <c r="R184" s="87" t="str">
        <f>IF(I184="Apparenté",K184,"-")</f>
        <v>-</v>
      </c>
      <c r="S184" s="87" t="str">
        <f>IF(I184="Externe",K184,"-")</f>
        <v>-</v>
      </c>
      <c r="T184" s="52"/>
      <c r="U184" s="87" t="str">
        <f t="shared" si="71"/>
        <v>-</v>
      </c>
      <c r="V184" s="87" t="str">
        <f t="shared" si="72"/>
        <v>-</v>
      </c>
    </row>
    <row r="185" spans="1:22" ht="15.75" thickBot="1" x14ac:dyDescent="0.25">
      <c r="A185" s="36" t="s">
        <v>31</v>
      </c>
      <c r="B185" s="37" t="s">
        <v>256</v>
      </c>
      <c r="C185" s="289"/>
      <c r="D185" s="290"/>
      <c r="E185" s="290"/>
      <c r="F185" s="290"/>
      <c r="G185" s="290"/>
      <c r="H185" s="290"/>
      <c r="I185" s="290"/>
      <c r="J185" s="291"/>
      <c r="K185" s="80">
        <f>ROUND(SUM(K177:K184),0)</f>
        <v>0</v>
      </c>
      <c r="M185" s="136">
        <f>SUM(M177:M184)</f>
        <v>0</v>
      </c>
      <c r="N185" s="137">
        <f>SUM(N177:N184)</f>
        <v>0</v>
      </c>
      <c r="O185" s="209">
        <f>SUM(O177:O184)</f>
        <v>0</v>
      </c>
      <c r="Q185" s="122">
        <f>ROUND(SUM(Q177:Q184),0)</f>
        <v>0</v>
      </c>
      <c r="R185" s="122">
        <f>ROUND(SUM(R177:R184),0)</f>
        <v>0</v>
      </c>
      <c r="S185" s="122">
        <f>ROUND(SUM(S177:S184),0)</f>
        <v>0</v>
      </c>
      <c r="T185" s="52"/>
      <c r="U185" s="122">
        <f>ROUND(SUM(U177:U184),0)</f>
        <v>0</v>
      </c>
      <c r="V185" s="122">
        <f>ROUND(SUM(V177:V184),0)</f>
        <v>0</v>
      </c>
    </row>
    <row r="186" spans="1:22" ht="23.25" customHeight="1" thickBot="1" x14ac:dyDescent="0.25">
      <c r="A186" s="3"/>
      <c r="B186" s="3"/>
      <c r="C186" s="3"/>
      <c r="D186" s="2"/>
      <c r="E186" s="2"/>
      <c r="F186" s="2"/>
      <c r="G186" s="2"/>
      <c r="H186" s="2"/>
      <c r="I186" s="2"/>
      <c r="J186" s="2"/>
      <c r="K186" s="10"/>
      <c r="M186" s="139"/>
      <c r="N186" s="139"/>
      <c r="O186" s="139"/>
      <c r="T186" s="52"/>
    </row>
    <row r="187" spans="1:22" ht="15" customHeight="1" thickBot="1" x14ac:dyDescent="0.25">
      <c r="A187" s="418" t="s">
        <v>257</v>
      </c>
      <c r="B187" s="419"/>
      <c r="C187" s="419"/>
      <c r="D187" s="419"/>
      <c r="E187" s="419"/>
      <c r="F187" s="419"/>
      <c r="G187" s="419"/>
      <c r="H187" s="419"/>
      <c r="I187" s="419"/>
      <c r="J187" s="419"/>
      <c r="K187" s="420"/>
      <c r="M187" s="375" t="s">
        <v>45</v>
      </c>
      <c r="N187" s="376"/>
      <c r="O187" s="377"/>
      <c r="T187" s="52"/>
    </row>
    <row r="188" spans="1:22" s="42" customFormat="1" ht="15" customHeight="1" x14ac:dyDescent="0.2">
      <c r="A188" s="348" t="s">
        <v>5</v>
      </c>
      <c r="B188" s="350" t="s">
        <v>6</v>
      </c>
      <c r="C188" s="400"/>
      <c r="D188" s="401"/>
      <c r="E188" s="401"/>
      <c r="F188" s="401"/>
      <c r="G188" s="401"/>
      <c r="H188" s="402"/>
      <c r="I188" s="44" t="s">
        <v>57</v>
      </c>
      <c r="J188" s="44" t="s">
        <v>58</v>
      </c>
      <c r="K188" s="352" t="s">
        <v>9</v>
      </c>
      <c r="L188" s="68"/>
      <c r="M188" s="372" t="s">
        <v>305</v>
      </c>
      <c r="N188" s="373"/>
      <c r="O188" s="374"/>
      <c r="P188" s="68"/>
      <c r="Q188" s="381" t="s">
        <v>59</v>
      </c>
      <c r="R188" s="382"/>
      <c r="S188" s="383"/>
      <c r="T188" s="52"/>
      <c r="U188" s="384" t="s">
        <v>60</v>
      </c>
      <c r="V188" s="385"/>
    </row>
    <row r="189" spans="1:22" ht="15" customHeight="1" x14ac:dyDescent="0.2">
      <c r="A189" s="349"/>
      <c r="B189" s="351"/>
      <c r="C189" s="362"/>
      <c r="D189" s="363"/>
      <c r="E189" s="363"/>
      <c r="F189" s="363"/>
      <c r="G189" s="363"/>
      <c r="H189" s="364"/>
      <c r="I189" s="73" t="s">
        <v>62</v>
      </c>
      <c r="J189" s="73" t="s">
        <v>62</v>
      </c>
      <c r="K189" s="353"/>
      <c r="M189" s="132" t="str">
        <f>$M$12</f>
        <v>-</v>
      </c>
      <c r="N189" s="133" t="str">
        <f>$M$15</f>
        <v>-</v>
      </c>
      <c r="O189" s="207" t="s">
        <v>63</v>
      </c>
      <c r="Q189" s="32" t="s">
        <v>10</v>
      </c>
      <c r="R189" s="32" t="s">
        <v>11</v>
      </c>
      <c r="S189" s="32" t="s">
        <v>12</v>
      </c>
      <c r="T189" s="52"/>
      <c r="U189" s="32" t="s">
        <v>13</v>
      </c>
      <c r="V189" s="32" t="s">
        <v>14</v>
      </c>
    </row>
    <row r="190" spans="1:22" ht="15" customHeight="1" x14ac:dyDescent="0.2">
      <c r="A190" s="36" t="s">
        <v>34</v>
      </c>
      <c r="B190" s="37" t="s">
        <v>258</v>
      </c>
      <c r="C190" s="354" t="s">
        <v>259</v>
      </c>
      <c r="D190" s="355"/>
      <c r="E190" s="355"/>
      <c r="F190" s="355"/>
      <c r="G190" s="355"/>
      <c r="H190" s="356"/>
      <c r="I190" s="55"/>
      <c r="J190" s="55"/>
      <c r="K190" s="81"/>
      <c r="L190" s="68" t="str">
        <f>IF(K190&gt;$K$170*0.1,"Supérieur au plafond de 10%!  ","")&amp;IF(K190&lt;&gt;0,IF(I190="","Répartir les coûts!  ",""),"")&amp;IF(K190&lt;&gt;0,IF(J190="","Indiquer l'origine!",""),"")</f>
        <v/>
      </c>
      <c r="M190" s="254"/>
      <c r="N190" s="255"/>
      <c r="O190" s="256">
        <f t="shared" ref="O190:O191" si="77">SUM(M190+N190)</f>
        <v>0</v>
      </c>
      <c r="Q190" s="87">
        <f>IF($I190="Interne",ROUND($K190,0),0)</f>
        <v>0</v>
      </c>
      <c r="R190" s="87">
        <f>IF($I190="Apparenté",ROUND($K190,0),0)</f>
        <v>0</v>
      </c>
      <c r="S190" s="87">
        <f>IF($I190="Externe",ROUND($K190,0),0)</f>
        <v>0</v>
      </c>
      <c r="T190" s="52"/>
      <c r="U190" s="87">
        <f>IF($J190="Canadien",IF(OR($K190="",$K190=0),0,ROUND($K190,0)),0)</f>
        <v>0</v>
      </c>
      <c r="V190" s="87">
        <f>IF($J190="Non-Canadien",IF(OR($K190="",$K190=0),0,ROUND($K190,0)),0)</f>
        <v>0</v>
      </c>
    </row>
    <row r="191" spans="1:22" ht="15" customHeight="1" thickBot="1" x14ac:dyDescent="0.25">
      <c r="A191" s="36" t="s">
        <v>35</v>
      </c>
      <c r="B191" s="37" t="s">
        <v>260</v>
      </c>
      <c r="C191" s="354" t="s">
        <v>259</v>
      </c>
      <c r="D191" s="355"/>
      <c r="E191" s="355"/>
      <c r="F191" s="355"/>
      <c r="G191" s="355"/>
      <c r="H191" s="356"/>
      <c r="I191" s="55"/>
      <c r="J191" s="55"/>
      <c r="K191" s="81"/>
      <c r="L191" s="68" t="str">
        <f>IF(K191&gt;$K$170*0.1,"Supérieur au plafond de 10%!  ","")&amp;IF(K191&lt;&gt;0,IF(I191="","Répartir les coûts!  ",""),"")&amp;IF(K191&lt;&gt;0,IF(J191="","Indiquer l'origine!",""),"")</f>
        <v/>
      </c>
      <c r="M191" s="258"/>
      <c r="N191" s="259"/>
      <c r="O191" s="257">
        <f t="shared" si="77"/>
        <v>0</v>
      </c>
      <c r="Q191" s="87">
        <f>IF($I191="Interne",ROUND($K191,0),0)</f>
        <v>0</v>
      </c>
      <c r="R191" s="87">
        <f>IF($I191="Apparenté",ROUND($K191,0),0)</f>
        <v>0</v>
      </c>
      <c r="S191" s="87">
        <f>IF($I191="Externe",ROUND($K191,0),0)</f>
        <v>0</v>
      </c>
      <c r="T191" s="52"/>
      <c r="U191" s="87">
        <f>IF($J191="Canadien",IF(OR($K191="",$K191=0),0,ROUND($K191,0)),0)</f>
        <v>0</v>
      </c>
      <c r="V191" s="87">
        <f>IF($J191="Non-Canadien",IF(OR($K191="",$K191=0),0,ROUND($K191,0)),0)</f>
        <v>0</v>
      </c>
    </row>
    <row r="192" spans="1:22" ht="15" customHeight="1" thickBot="1" x14ac:dyDescent="0.25">
      <c r="A192" s="105"/>
      <c r="B192" s="106"/>
      <c r="C192" s="11"/>
      <c r="D192" s="11"/>
      <c r="E192" s="11"/>
      <c r="F192" s="11"/>
      <c r="G192" s="11"/>
      <c r="H192" s="11"/>
      <c r="I192" s="107"/>
      <c r="J192" s="107"/>
      <c r="K192" s="108"/>
      <c r="M192" s="139"/>
      <c r="N192" s="139"/>
      <c r="O192" s="139"/>
      <c r="Q192" s="109"/>
      <c r="R192" s="109"/>
      <c r="S192" s="109"/>
      <c r="T192" s="52"/>
      <c r="U192" s="109"/>
      <c r="V192" s="109"/>
    </row>
    <row r="193" spans="1:22" ht="15" customHeight="1" thickBot="1" x14ac:dyDescent="0.3">
      <c r="A193" s="75"/>
      <c r="B193" s="434" t="s">
        <v>261</v>
      </c>
      <c r="C193" s="343"/>
      <c r="D193" s="343"/>
      <c r="E193" s="343"/>
      <c r="F193" s="343"/>
      <c r="G193" s="343"/>
      <c r="H193" s="343"/>
      <c r="I193" s="343"/>
      <c r="J193" s="344"/>
      <c r="K193" s="140">
        <f>SUM(K191+K190+K185+K168+K151+K132+K114+K107+K99+K86+K75+K61+K45+K35+K24)</f>
        <v>0</v>
      </c>
      <c r="L193" s="139"/>
      <c r="M193" s="138">
        <f>SUM(M24+M35+M45+M61+M75+M86+M99+M107+M114+M132+M151+M168+M185+M190+M191)</f>
        <v>0</v>
      </c>
      <c r="N193" s="138">
        <f>SUM(N24+N35+N45+N61+N75+N86+N99+N107+N114+N132+N151+N168+N185+N190+N191)</f>
        <v>0</v>
      </c>
      <c r="O193" s="141">
        <f>SUM(O24+O35+O45+O61+O75+O86+O99+O107+O114+O132+O151+O168+O185+O190+O191)</f>
        <v>0</v>
      </c>
      <c r="P193" s="109"/>
      <c r="Q193" s="138">
        <f>SUM(Q24+Q35+Q45+Q61+Q75+Q86+Q99+Q107+Q114+Q132+Q151+Q168+Q185+Q190+Q191)</f>
        <v>0</v>
      </c>
      <c r="R193" s="141">
        <f>SUM(R24+R35+R45+R61+R75+R86+R99+R107+R114+R132+R151+R168+R185+R190+R191)</f>
        <v>0</v>
      </c>
      <c r="S193" s="141">
        <f>SUM(S24+S35+S45+S61+S75+S86+S99+S107+S114+S132+S151+S168+S185+S190+S191)</f>
        <v>0</v>
      </c>
      <c r="T193" s="251"/>
      <c r="U193" s="138">
        <f>SUM(U24+U35+U45+U61+U75+U86+U99+U107+U114+U132+U151+U168+U185+U190+U191)</f>
        <v>0</v>
      </c>
      <c r="V193" s="141">
        <f>SUM(V24+V35+V45+V61+V75+V86+V99+V107+V114+V132+V151+V168+V185+V190+V191)</f>
        <v>0</v>
      </c>
    </row>
    <row r="194" spans="1:22" ht="15" customHeight="1" thickBot="1" x14ac:dyDescent="0.25">
      <c r="A194" s="105"/>
      <c r="B194" s="106"/>
      <c r="C194" s="11"/>
      <c r="D194" s="11"/>
      <c r="E194" s="11"/>
      <c r="F194" s="11"/>
      <c r="G194" s="11"/>
      <c r="H194" s="11"/>
      <c r="I194" s="107"/>
      <c r="J194" s="107"/>
      <c r="K194" s="108"/>
      <c r="O194" s="52"/>
      <c r="Q194" s="251"/>
      <c r="R194" s="204">
        <f>Q193+R193</f>
        <v>0</v>
      </c>
      <c r="S194" s="142">
        <f>Q193+R193+S193</f>
        <v>0</v>
      </c>
      <c r="T194" s="252"/>
      <c r="U194" s="251"/>
      <c r="V194" s="142">
        <f>T193+U193+V193</f>
        <v>0</v>
      </c>
    </row>
    <row r="195" spans="1:22" s="3" customFormat="1" ht="15" customHeight="1" x14ac:dyDescent="0.2">
      <c r="A195" s="164" t="s">
        <v>37</v>
      </c>
      <c r="B195" s="435" t="s">
        <v>262</v>
      </c>
      <c r="C195" s="436"/>
      <c r="D195" s="436"/>
      <c r="E195" s="436"/>
      <c r="F195" s="436"/>
      <c r="G195" s="436"/>
      <c r="H195" s="436"/>
      <c r="I195" s="436"/>
      <c r="J195" s="437"/>
      <c r="K195" s="160">
        <v>0</v>
      </c>
      <c r="L195" s="161"/>
      <c r="M195" s="68"/>
      <c r="N195" s="68"/>
      <c r="O195" s="68"/>
      <c r="P195" s="161"/>
      <c r="Q195" s="162"/>
      <c r="R195" s="162"/>
      <c r="S195" s="162"/>
      <c r="T195" s="72"/>
      <c r="U195" s="162"/>
      <c r="V195" s="162"/>
    </row>
    <row r="196" spans="1:22" s="77" customFormat="1" ht="15" customHeight="1" x14ac:dyDescent="0.2">
      <c r="A196" s="18"/>
      <c r="B196" s="3"/>
      <c r="C196" s="3"/>
      <c r="D196" s="3"/>
      <c r="E196" s="3"/>
      <c r="F196" s="3"/>
      <c r="G196" s="3"/>
      <c r="H196" s="3"/>
      <c r="I196" s="3"/>
      <c r="J196" s="3"/>
      <c r="K196" s="3"/>
      <c r="L196" s="68"/>
      <c r="M196" s="68"/>
      <c r="N196" s="68"/>
      <c r="O196" s="68"/>
      <c r="P196" s="68"/>
      <c r="Q196"/>
      <c r="R196"/>
      <c r="S196"/>
      <c r="T196" s="52"/>
      <c r="U196"/>
      <c r="V196"/>
    </row>
    <row r="197" spans="1:22" ht="15" customHeight="1" x14ac:dyDescent="0.25">
      <c r="A197" s="75"/>
      <c r="B197" s="432" t="s">
        <v>263</v>
      </c>
      <c r="C197" s="433"/>
      <c r="D197" s="433"/>
      <c r="E197" s="433"/>
      <c r="F197" s="433"/>
      <c r="G197" s="433"/>
      <c r="H197" s="433"/>
      <c r="I197" s="433"/>
      <c r="J197" s="344"/>
      <c r="K197" s="79">
        <f>K193+K195</f>
        <v>0</v>
      </c>
      <c r="L197" s="76"/>
      <c r="P197" s="76"/>
      <c r="Q197" s="77"/>
      <c r="R197" s="77"/>
      <c r="S197" s="77"/>
      <c r="T197" s="78"/>
      <c r="U197" s="77"/>
      <c r="V197" s="77"/>
    </row>
    <row r="198" spans="1:22" s="274" customFormat="1" ht="15" customHeight="1" x14ac:dyDescent="0.2">
      <c r="A198" s="272" t="s">
        <v>264</v>
      </c>
      <c r="B198" s="265"/>
      <c r="C198" s="265"/>
      <c r="D198" s="265"/>
      <c r="E198" s="265"/>
      <c r="F198" s="265"/>
      <c r="G198" s="265"/>
      <c r="H198" s="265"/>
      <c r="I198" s="265"/>
      <c r="J198" s="265"/>
      <c r="K198" s="266"/>
      <c r="L198" s="273"/>
      <c r="M198" s="273"/>
      <c r="N198" s="273"/>
      <c r="O198" s="273"/>
      <c r="P198" s="273"/>
      <c r="T198" s="275"/>
    </row>
    <row r="199" spans="1:22" ht="15" customHeight="1" x14ac:dyDescent="0.2">
      <c r="A199" s="18"/>
      <c r="B199" s="3"/>
      <c r="C199" s="3"/>
      <c r="D199" s="3"/>
      <c r="E199" s="3"/>
      <c r="F199" s="3"/>
      <c r="G199" s="3"/>
      <c r="H199" s="3"/>
      <c r="I199" s="3"/>
      <c r="J199" s="3"/>
      <c r="K199" s="3"/>
      <c r="T199" s="52"/>
    </row>
    <row r="200" spans="1:22" s="3" customFormat="1" ht="15" customHeight="1" x14ac:dyDescent="0.2">
      <c r="A200" s="223"/>
      <c r="B200" s="223"/>
      <c r="D200" s="438" t="str">
        <f>M12</f>
        <v>-</v>
      </c>
      <c r="E200" s="439"/>
      <c r="F200" s="429" t="str">
        <f>N12</f>
        <v>-</v>
      </c>
      <c r="G200" s="430"/>
      <c r="H200" s="431"/>
      <c r="I200" s="165"/>
      <c r="J200" s="166" t="s">
        <v>38</v>
      </c>
      <c r="K200" s="168">
        <f>M193</f>
        <v>0</v>
      </c>
      <c r="L200" s="161"/>
      <c r="M200" s="161"/>
      <c r="N200" s="161"/>
      <c r="O200" s="161"/>
      <c r="P200" s="161"/>
      <c r="T200" s="72"/>
    </row>
    <row r="201" spans="1:22" s="3" customFormat="1" ht="15" customHeight="1" x14ac:dyDescent="0.2">
      <c r="B201" s="149"/>
      <c r="F201" s="149"/>
      <c r="G201" s="149"/>
      <c r="H201" s="149"/>
      <c r="I201" s="149"/>
      <c r="J201" s="149"/>
      <c r="K201" s="149"/>
      <c r="L201" s="161"/>
      <c r="M201" s="161"/>
      <c r="N201" s="161"/>
      <c r="O201" s="161"/>
      <c r="P201" s="161"/>
      <c r="Q201" s="4"/>
      <c r="T201" s="72"/>
    </row>
    <row r="202" spans="1:22" s="3" customFormat="1" ht="15" customHeight="1" x14ac:dyDescent="0.2">
      <c r="A202" s="223"/>
      <c r="B202" s="223"/>
      <c r="D202" s="438" t="str">
        <f>M15</f>
        <v>-</v>
      </c>
      <c r="E202" s="439"/>
      <c r="F202" s="429" t="str">
        <f>N15</f>
        <v>-</v>
      </c>
      <c r="G202" s="430"/>
      <c r="H202" s="431"/>
      <c r="I202" s="219"/>
      <c r="J202" s="166" t="s">
        <v>39</v>
      </c>
      <c r="K202" s="168">
        <f>N193</f>
        <v>0</v>
      </c>
      <c r="L202" s="161"/>
      <c r="M202" s="161"/>
      <c r="N202" s="161"/>
      <c r="O202" s="161"/>
      <c r="P202" s="161"/>
      <c r="T202" s="72"/>
    </row>
    <row r="203" spans="1:22" s="3" customFormat="1" ht="15" customHeight="1" thickBot="1" x14ac:dyDescent="0.25">
      <c r="A203" s="4"/>
      <c r="B203" s="112"/>
      <c r="F203" s="112"/>
      <c r="G203" s="112"/>
      <c r="H203" s="112"/>
      <c r="I203" s="112"/>
      <c r="J203" s="112"/>
      <c r="K203" s="112"/>
      <c r="L203" s="161"/>
      <c r="M203" s="161"/>
      <c r="N203" s="161"/>
      <c r="O203" s="161"/>
      <c r="P203" s="161"/>
      <c r="T203" s="72"/>
    </row>
    <row r="204" spans="1:22" s="3" customFormat="1" ht="15" customHeight="1" thickBot="1" x14ac:dyDescent="0.25">
      <c r="A204" s="292" t="s">
        <v>345</v>
      </c>
      <c r="B204" s="223"/>
      <c r="F204" s="223"/>
      <c r="G204" s="223"/>
      <c r="H204" s="223"/>
      <c r="I204" s="221"/>
      <c r="J204" s="222" t="s">
        <v>40</v>
      </c>
      <c r="K204" s="220">
        <f>K197+K200+K202</f>
        <v>0</v>
      </c>
      <c r="L204" s="161"/>
      <c r="M204" s="161"/>
      <c r="N204" s="161"/>
      <c r="O204" s="161"/>
      <c r="P204" s="161"/>
      <c r="T204" s="72"/>
    </row>
    <row r="205" spans="1:22" ht="15" customHeight="1" x14ac:dyDescent="0.2">
      <c r="A205" s="18"/>
      <c r="B205" s="3"/>
      <c r="C205" s="3"/>
      <c r="D205" s="3"/>
      <c r="E205" s="3"/>
      <c r="F205" s="3"/>
      <c r="G205" s="3"/>
      <c r="H205" s="3"/>
      <c r="I205" s="3"/>
      <c r="J205" s="3"/>
      <c r="K205" s="3"/>
      <c r="T205" s="52"/>
    </row>
    <row r="206" spans="1:22" ht="15" customHeight="1" x14ac:dyDescent="0.2">
      <c r="A206" s="18"/>
      <c r="B206" s="3"/>
      <c r="C206" s="3"/>
      <c r="D206" s="3"/>
      <c r="E206" s="3"/>
      <c r="F206" s="3"/>
      <c r="G206" s="3"/>
      <c r="H206" s="3"/>
      <c r="I206" s="3"/>
      <c r="J206" s="3"/>
      <c r="K206" s="3"/>
      <c r="T206" s="52"/>
    </row>
    <row r="207" spans="1:22" ht="15" customHeight="1" x14ac:dyDescent="0.2">
      <c r="A207" s="18"/>
      <c r="B207" s="3"/>
      <c r="C207" s="3"/>
      <c r="D207" s="3"/>
      <c r="E207" s="3"/>
      <c r="F207" s="3"/>
      <c r="G207" s="3"/>
      <c r="H207" s="3"/>
      <c r="I207" s="3"/>
      <c r="J207" s="3"/>
      <c r="K207" s="3"/>
      <c r="T207" s="52"/>
    </row>
    <row r="208" spans="1:22" ht="15" customHeight="1" x14ac:dyDescent="0.2">
      <c r="A208" s="18"/>
      <c r="B208" s="3"/>
      <c r="C208" s="3"/>
      <c r="D208" s="3"/>
      <c r="E208" s="3"/>
      <c r="F208" s="3"/>
      <c r="G208" s="3"/>
      <c r="H208" s="3"/>
      <c r="I208" s="3"/>
      <c r="J208" s="3"/>
      <c r="K208" s="3"/>
      <c r="T208" s="52"/>
    </row>
    <row r="209" spans="1:20" ht="15" customHeight="1" x14ac:dyDescent="0.2">
      <c r="A209" s="18"/>
      <c r="B209" s="3"/>
      <c r="C209" s="3"/>
      <c r="D209" s="3"/>
      <c r="E209" s="3"/>
      <c r="F209" s="3"/>
      <c r="G209" s="3"/>
      <c r="H209" s="3"/>
      <c r="I209" s="3"/>
      <c r="J209" s="3"/>
      <c r="K209" s="3"/>
      <c r="T209" s="52"/>
    </row>
    <row r="210" spans="1:20" ht="15" customHeight="1" x14ac:dyDescent="0.2">
      <c r="A210" s="18"/>
      <c r="B210" s="3"/>
      <c r="C210" s="3"/>
      <c r="D210" s="3"/>
      <c r="E210" s="3"/>
      <c r="F210" s="3"/>
      <c r="G210" s="3"/>
      <c r="H210" s="3"/>
      <c r="I210" s="3"/>
      <c r="J210" s="3"/>
      <c r="K210" s="3"/>
      <c r="T210" s="52"/>
    </row>
    <row r="211" spans="1:20" ht="15" customHeight="1" x14ac:dyDescent="0.2">
      <c r="A211" s="18"/>
      <c r="B211" s="3"/>
      <c r="C211" s="3"/>
      <c r="D211" s="3"/>
      <c r="E211" s="3"/>
      <c r="F211" s="3"/>
      <c r="G211" s="3"/>
      <c r="H211" s="3"/>
      <c r="I211" s="3"/>
      <c r="J211" s="3"/>
      <c r="K211" s="3"/>
      <c r="T211" s="52"/>
    </row>
    <row r="212" spans="1:20" ht="15" customHeight="1" x14ac:dyDescent="0.2">
      <c r="A212" s="18"/>
      <c r="B212" s="3"/>
      <c r="C212" s="3"/>
      <c r="D212" s="3"/>
      <c r="E212" s="3"/>
      <c r="F212" s="3"/>
      <c r="G212" s="3"/>
      <c r="H212" s="3"/>
      <c r="I212" s="3"/>
      <c r="J212" s="3"/>
      <c r="K212" s="3"/>
      <c r="T212" s="52"/>
    </row>
    <row r="213" spans="1:20" ht="15" customHeight="1" x14ac:dyDescent="0.2">
      <c r="A213" s="18"/>
      <c r="B213" s="3"/>
      <c r="C213" s="3"/>
      <c r="D213" s="3"/>
      <c r="E213" s="3"/>
      <c r="F213" s="3"/>
      <c r="G213" s="3"/>
      <c r="H213" s="3"/>
      <c r="I213" s="3"/>
      <c r="J213" s="3"/>
      <c r="K213" s="3"/>
      <c r="T213" s="52"/>
    </row>
    <row r="214" spans="1:20" ht="15" customHeight="1" x14ac:dyDescent="0.2">
      <c r="A214" s="18"/>
      <c r="B214" s="3"/>
      <c r="C214" s="3"/>
      <c r="D214" s="3"/>
      <c r="E214" s="3"/>
      <c r="F214" s="3"/>
      <c r="G214" s="3"/>
      <c r="H214" s="3"/>
      <c r="I214" s="3"/>
      <c r="J214" s="3"/>
      <c r="K214" s="3"/>
      <c r="T214" s="52"/>
    </row>
    <row r="215" spans="1:20" ht="15" customHeight="1" x14ac:dyDescent="0.2">
      <c r="A215" s="18"/>
      <c r="B215" s="3"/>
      <c r="C215" s="3"/>
      <c r="D215" s="3"/>
      <c r="E215" s="3"/>
      <c r="F215" s="3"/>
      <c r="G215" s="3"/>
      <c r="H215" s="3"/>
      <c r="I215" s="3"/>
      <c r="J215" s="3"/>
      <c r="K215" s="3"/>
      <c r="T215" s="52"/>
    </row>
    <row r="216" spans="1:20" ht="15" customHeight="1" x14ac:dyDescent="0.2">
      <c r="A216" s="18"/>
      <c r="B216" s="3"/>
      <c r="C216" s="3"/>
      <c r="D216" s="3"/>
      <c r="E216" s="3"/>
      <c r="F216" s="3"/>
      <c r="G216" s="3"/>
      <c r="H216" s="3"/>
      <c r="I216" s="3"/>
      <c r="J216" s="3"/>
      <c r="K216" s="3"/>
      <c r="T216" s="52"/>
    </row>
    <row r="217" spans="1:20" ht="15" customHeight="1" x14ac:dyDescent="0.2">
      <c r="A217" s="18"/>
      <c r="B217" s="3"/>
      <c r="C217" s="3"/>
      <c r="D217" s="3"/>
      <c r="E217" s="3"/>
      <c r="F217" s="3"/>
      <c r="G217" s="3"/>
      <c r="H217" s="3"/>
      <c r="I217" s="3"/>
      <c r="J217" s="3"/>
      <c r="K217" s="3"/>
      <c r="T217" s="52"/>
    </row>
    <row r="218" spans="1:20" ht="15" customHeight="1" x14ac:dyDescent="0.2">
      <c r="A218" s="18"/>
      <c r="B218" s="3"/>
      <c r="C218" s="3"/>
      <c r="D218" s="3"/>
      <c r="E218" s="3"/>
      <c r="F218" s="3"/>
      <c r="G218" s="3"/>
      <c r="H218" s="3"/>
      <c r="I218" s="3"/>
      <c r="J218" s="3"/>
      <c r="K218" s="3"/>
      <c r="T218" s="52"/>
    </row>
    <row r="219" spans="1:20" ht="15" customHeight="1" x14ac:dyDescent="0.2">
      <c r="A219" s="18"/>
      <c r="B219" s="3"/>
      <c r="C219" s="3"/>
      <c r="D219" s="3"/>
      <c r="E219" s="3"/>
      <c r="F219" s="3"/>
      <c r="G219" s="3"/>
      <c r="H219" s="3"/>
      <c r="I219" s="3"/>
      <c r="J219" s="3"/>
      <c r="K219" s="3"/>
      <c r="T219" s="52"/>
    </row>
    <row r="220" spans="1:20" ht="15" customHeight="1" x14ac:dyDescent="0.2">
      <c r="A220" s="18"/>
      <c r="B220" s="3"/>
      <c r="C220" s="3"/>
      <c r="D220" s="3"/>
      <c r="E220" s="3"/>
      <c r="F220" s="3"/>
      <c r="G220" s="3"/>
      <c r="H220" s="3"/>
      <c r="I220" s="3"/>
      <c r="J220" s="3"/>
      <c r="K220" s="3"/>
      <c r="T220" s="52"/>
    </row>
    <row r="221" spans="1:20" ht="15" customHeight="1" x14ac:dyDescent="0.2">
      <c r="A221" s="18"/>
      <c r="B221" s="3"/>
      <c r="C221" s="3"/>
      <c r="D221" s="3"/>
      <c r="E221" s="3"/>
      <c r="F221" s="3"/>
      <c r="G221" s="3"/>
      <c r="H221" s="3"/>
      <c r="I221" s="3"/>
      <c r="J221" s="3"/>
      <c r="K221" s="3"/>
      <c r="T221" s="52"/>
    </row>
    <row r="222" spans="1:20" ht="15" customHeight="1" x14ac:dyDescent="0.2">
      <c r="A222" s="18"/>
      <c r="B222" s="3"/>
      <c r="C222" s="3"/>
      <c r="D222" s="3"/>
      <c r="E222" s="3"/>
      <c r="F222" s="3"/>
      <c r="G222" s="3"/>
      <c r="H222" s="3"/>
      <c r="I222" s="3"/>
      <c r="J222" s="3"/>
      <c r="K222" s="3"/>
      <c r="T222" s="52"/>
    </row>
    <row r="223" spans="1:20" ht="15" customHeight="1" x14ac:dyDescent="0.2">
      <c r="T223" s="52"/>
    </row>
    <row r="224" spans="1:20" ht="15" customHeight="1" x14ac:dyDescent="0.2">
      <c r="T224" s="52"/>
    </row>
    <row r="225" spans="20:20" ht="15" customHeight="1" x14ac:dyDescent="0.2">
      <c r="T225" s="52"/>
    </row>
    <row r="226" spans="20:20" ht="15" customHeight="1" x14ac:dyDescent="0.2">
      <c r="T226" s="52"/>
    </row>
    <row r="227" spans="20:20" ht="15" customHeight="1" x14ac:dyDescent="0.2">
      <c r="T227" s="52"/>
    </row>
    <row r="228" spans="20:20" ht="15" customHeight="1" x14ac:dyDescent="0.2">
      <c r="T228" s="52"/>
    </row>
    <row r="229" spans="20:20" ht="15" customHeight="1" x14ac:dyDescent="0.2">
      <c r="T229" s="52"/>
    </row>
    <row r="230" spans="20:20" ht="15" customHeight="1" x14ac:dyDescent="0.2">
      <c r="T230" s="52"/>
    </row>
    <row r="231" spans="20:20" ht="15" customHeight="1" x14ac:dyDescent="0.2">
      <c r="T231" s="52"/>
    </row>
    <row r="232" spans="20:20" ht="15" customHeight="1" x14ac:dyDescent="0.2">
      <c r="T232" s="52"/>
    </row>
    <row r="233" spans="20:20" ht="15" customHeight="1" x14ac:dyDescent="0.2">
      <c r="T233" s="52"/>
    </row>
    <row r="234" spans="20:20" ht="15" customHeight="1" x14ac:dyDescent="0.2">
      <c r="T234" s="52"/>
    </row>
    <row r="235" spans="20:20" ht="15" customHeight="1" x14ac:dyDescent="0.2">
      <c r="T235" s="52"/>
    </row>
    <row r="236" spans="20:20" ht="15" customHeight="1" x14ac:dyDescent="0.2">
      <c r="T236" s="52"/>
    </row>
    <row r="242" spans="6:10" ht="15" hidden="1" customHeight="1" x14ac:dyDescent="0.2">
      <c r="F242" s="3" t="s">
        <v>102</v>
      </c>
      <c r="G242" s="3"/>
      <c r="H242" s="3"/>
      <c r="I242" s="19" t="s">
        <v>10</v>
      </c>
      <c r="J242" s="19" t="s">
        <v>13</v>
      </c>
    </row>
    <row r="243" spans="6:10" ht="15" hidden="1" customHeight="1" x14ac:dyDescent="0.2">
      <c r="F243" s="3" t="s">
        <v>265</v>
      </c>
      <c r="G243" s="3"/>
      <c r="H243" s="3"/>
      <c r="I243" s="19" t="s">
        <v>11</v>
      </c>
      <c r="J243" s="19" t="s">
        <v>14</v>
      </c>
    </row>
    <row r="244" spans="6:10" ht="15" hidden="1" customHeight="1" x14ac:dyDescent="0.2">
      <c r="F244" s="3" t="s">
        <v>266</v>
      </c>
      <c r="G244" s="3"/>
      <c r="H244" s="3"/>
      <c r="I244" s="19" t="s">
        <v>12</v>
      </c>
      <c r="J244" s="19"/>
    </row>
    <row r="245" spans="6:10" ht="15" hidden="1" customHeight="1" x14ac:dyDescent="0.2">
      <c r="F245" s="3" t="s">
        <v>267</v>
      </c>
      <c r="G245" s="3"/>
      <c r="H245" s="3"/>
      <c r="I245" s="19"/>
      <c r="J245" s="19"/>
    </row>
    <row r="246" spans="6:10" ht="15" hidden="1" customHeight="1" x14ac:dyDescent="0.2">
      <c r="F246" s="3" t="s">
        <v>268</v>
      </c>
      <c r="G246" s="3"/>
      <c r="H246" s="3"/>
      <c r="I246" s="19"/>
      <c r="J246" s="19"/>
    </row>
  </sheetData>
  <mergeCells count="214">
    <mergeCell ref="F200:H200"/>
    <mergeCell ref="F202:H202"/>
    <mergeCell ref="A188:A189"/>
    <mergeCell ref="A175:A176"/>
    <mergeCell ref="K175:K176"/>
    <mergeCell ref="E110:F110"/>
    <mergeCell ref="K117:K118"/>
    <mergeCell ref="E117:F117"/>
    <mergeCell ref="B197:J197"/>
    <mergeCell ref="B193:J193"/>
    <mergeCell ref="I154:I155"/>
    <mergeCell ref="J154:J155"/>
    <mergeCell ref="B195:J195"/>
    <mergeCell ref="J117:J118"/>
    <mergeCell ref="J141:J142"/>
    <mergeCell ref="D154:D155"/>
    <mergeCell ref="J110:J111"/>
    <mergeCell ref="D200:E200"/>
    <mergeCell ref="D202:E202"/>
    <mergeCell ref="A170:G170"/>
    <mergeCell ref="A154:A155"/>
    <mergeCell ref="B154:B155"/>
    <mergeCell ref="E154:F154"/>
    <mergeCell ref="A174:K174"/>
    <mergeCell ref="C45:J45"/>
    <mergeCell ref="A110:A111"/>
    <mergeCell ref="C99:J99"/>
    <mergeCell ref="I110:I111"/>
    <mergeCell ref="C117:C118"/>
    <mergeCell ref="D110:D111"/>
    <mergeCell ref="C27:H27"/>
    <mergeCell ref="C28:H28"/>
    <mergeCell ref="I102:I103"/>
    <mergeCell ref="C31:H31"/>
    <mergeCell ref="A40:K40"/>
    <mergeCell ref="K89:K90"/>
    <mergeCell ref="K78:K79"/>
    <mergeCell ref="B50:B51"/>
    <mergeCell ref="A117:A118"/>
    <mergeCell ref="B27:B28"/>
    <mergeCell ref="I78:I79"/>
    <mergeCell ref="C107:J107"/>
    <mergeCell ref="E64:F64"/>
    <mergeCell ref="B117:B118"/>
    <mergeCell ref="A29:K29"/>
    <mergeCell ref="A17:K17"/>
    <mergeCell ref="J78:J79"/>
    <mergeCell ref="D89:D90"/>
    <mergeCell ref="A52:K52"/>
    <mergeCell ref="A89:A90"/>
    <mergeCell ref="A78:A79"/>
    <mergeCell ref="A50:A51"/>
    <mergeCell ref="C24:J24"/>
    <mergeCell ref="C36:G36"/>
    <mergeCell ref="I89:I90"/>
    <mergeCell ref="C50:C51"/>
    <mergeCell ref="E50:F50"/>
    <mergeCell ref="C64:C65"/>
    <mergeCell ref="D64:D65"/>
    <mergeCell ref="I64:I65"/>
    <mergeCell ref="J64:J65"/>
    <mergeCell ref="D50:D51"/>
    <mergeCell ref="I50:I51"/>
    <mergeCell ref="J50:J51"/>
    <mergeCell ref="C89:C90"/>
    <mergeCell ref="E78:F78"/>
    <mergeCell ref="D78:D79"/>
    <mergeCell ref="C61:J61"/>
    <mergeCell ref="A27:A28"/>
    <mergeCell ref="A15:K15"/>
    <mergeCell ref="G2:K2"/>
    <mergeCell ref="A187:K187"/>
    <mergeCell ref="A172:K172"/>
    <mergeCell ref="C35:J35"/>
    <mergeCell ref="U188:V188"/>
    <mergeCell ref="A64:A65"/>
    <mergeCell ref="B78:B79"/>
    <mergeCell ref="Q19:S19"/>
    <mergeCell ref="Q89:S89"/>
    <mergeCell ref="Q78:S78"/>
    <mergeCell ref="Q64:S64"/>
    <mergeCell ref="Q38:S38"/>
    <mergeCell ref="Q27:S27"/>
    <mergeCell ref="K102:K103"/>
    <mergeCell ref="Q102:S102"/>
    <mergeCell ref="E102:F102"/>
    <mergeCell ref="E89:F89"/>
    <mergeCell ref="C78:C79"/>
    <mergeCell ref="C86:J86"/>
    <mergeCell ref="J89:J90"/>
    <mergeCell ref="B64:B65"/>
    <mergeCell ref="C30:H30"/>
    <mergeCell ref="A38:A39"/>
    <mergeCell ref="A141:A142"/>
    <mergeCell ref="A102:A103"/>
    <mergeCell ref="J102:J103"/>
    <mergeCell ref="B102:B103"/>
    <mergeCell ref="B110:B111"/>
    <mergeCell ref="C75:J75"/>
    <mergeCell ref="B89:B90"/>
    <mergeCell ref="D141:D142"/>
    <mergeCell ref="I141:I142"/>
    <mergeCell ref="C110:C111"/>
    <mergeCell ref="E141:F141"/>
    <mergeCell ref="D102:D103"/>
    <mergeCell ref="D117:D118"/>
    <mergeCell ref="I117:I118"/>
    <mergeCell ref="A125:K125"/>
    <mergeCell ref="A126:K126"/>
    <mergeCell ref="A127:K127"/>
    <mergeCell ref="Q188:S188"/>
    <mergeCell ref="K188:K189"/>
    <mergeCell ref="B188:B189"/>
    <mergeCell ref="Q175:S175"/>
    <mergeCell ref="B178:K178"/>
    <mergeCell ref="B181:K181"/>
    <mergeCell ref="M188:O188"/>
    <mergeCell ref="C180:H180"/>
    <mergeCell ref="C182:H182"/>
    <mergeCell ref="C183:H183"/>
    <mergeCell ref="C184:H184"/>
    <mergeCell ref="C188:H188"/>
    <mergeCell ref="C189:H189"/>
    <mergeCell ref="B175:B176"/>
    <mergeCell ref="C176:H176"/>
    <mergeCell ref="C177:H177"/>
    <mergeCell ref="C179:H179"/>
    <mergeCell ref="C175:H175"/>
    <mergeCell ref="M18:O18"/>
    <mergeCell ref="A11:K12"/>
    <mergeCell ref="A13:K14"/>
    <mergeCell ref="C19:H19"/>
    <mergeCell ref="C20:H20"/>
    <mergeCell ref="C22:H22"/>
    <mergeCell ref="C23:H23"/>
    <mergeCell ref="U175:V175"/>
    <mergeCell ref="C168:J168"/>
    <mergeCell ref="K50:K51"/>
    <mergeCell ref="K64:K65"/>
    <mergeCell ref="K38:K39"/>
    <mergeCell ref="U117:V117"/>
    <mergeCell ref="U141:V141"/>
    <mergeCell ref="U102:V102"/>
    <mergeCell ref="U110:V110"/>
    <mergeCell ref="B140:K140"/>
    <mergeCell ref="B141:B142"/>
    <mergeCell ref="U50:V50"/>
    <mergeCell ref="U64:V64"/>
    <mergeCell ref="U78:V78"/>
    <mergeCell ref="U89:V89"/>
    <mergeCell ref="U154:V154"/>
    <mergeCell ref="K110:K111"/>
    <mergeCell ref="M3:V5"/>
    <mergeCell ref="Q154:S154"/>
    <mergeCell ref="Q117:S117"/>
    <mergeCell ref="Q141:S141"/>
    <mergeCell ref="Q50:S50"/>
    <mergeCell ref="U19:V19"/>
    <mergeCell ref="U27:V27"/>
    <mergeCell ref="M117:O117"/>
    <mergeCell ref="M140:O140"/>
    <mergeCell ref="M141:O141"/>
    <mergeCell ref="M153:O153"/>
    <mergeCell ref="U38:V38"/>
    <mergeCell ref="Q110:S110"/>
    <mergeCell ref="M19:O19"/>
    <mergeCell ref="M26:O26"/>
    <mergeCell ref="M27:O27"/>
    <mergeCell ref="M37:O37"/>
    <mergeCell ref="M9:O9"/>
    <mergeCell ref="M10:O10"/>
    <mergeCell ref="M13:O13"/>
    <mergeCell ref="M38:O38"/>
    <mergeCell ref="M49:O49"/>
    <mergeCell ref="M50:O50"/>
    <mergeCell ref="M63:O63"/>
    <mergeCell ref="M64:O64"/>
    <mergeCell ref="M154:O154"/>
    <mergeCell ref="M174:O174"/>
    <mergeCell ref="M175:O175"/>
    <mergeCell ref="M187:O187"/>
    <mergeCell ref="M77:O77"/>
    <mergeCell ref="M78:O78"/>
    <mergeCell ref="M88:O88"/>
    <mergeCell ref="M89:O89"/>
    <mergeCell ref="M101:O101"/>
    <mergeCell ref="M102:O102"/>
    <mergeCell ref="M109:O109"/>
    <mergeCell ref="M110:O110"/>
    <mergeCell ref="M116:O116"/>
    <mergeCell ref="A19:A20"/>
    <mergeCell ref="B19:B20"/>
    <mergeCell ref="K19:K20"/>
    <mergeCell ref="K27:K28"/>
    <mergeCell ref="C190:H190"/>
    <mergeCell ref="C191:H191"/>
    <mergeCell ref="C33:H33"/>
    <mergeCell ref="C34:H34"/>
    <mergeCell ref="C38:H38"/>
    <mergeCell ref="C39:H39"/>
    <mergeCell ref="C41:H41"/>
    <mergeCell ref="C42:H42"/>
    <mergeCell ref="C43:H43"/>
    <mergeCell ref="C44:H44"/>
    <mergeCell ref="C114:J114"/>
    <mergeCell ref="A48:K48"/>
    <mergeCell ref="B38:B39"/>
    <mergeCell ref="K154:K155"/>
    <mergeCell ref="K141:K142"/>
    <mergeCell ref="C102:C103"/>
    <mergeCell ref="C132:J132"/>
    <mergeCell ref="C151:J151"/>
    <mergeCell ref="C32:H32"/>
    <mergeCell ref="A21:K21"/>
  </mergeCells>
  <phoneticPr fontId="0" type="noConversion"/>
  <conditionalFormatting sqref="K22:K23">
    <cfRule type="expression" dxfId="9" priority="19">
      <formula>$K$23&gt;$K$170*0.1</formula>
    </cfRule>
  </conditionalFormatting>
  <conditionalFormatting sqref="K136">
    <cfRule type="cellIs" dxfId="8" priority="1" operator="equal">
      <formula>""</formula>
    </cfRule>
    <cfRule type="cellIs" dxfId="7" priority="2" operator="lessThan">
      <formula>10%</formula>
    </cfRule>
    <cfRule type="cellIs" dxfId="6" priority="3" operator="greaterThan">
      <formula>25%</formula>
    </cfRule>
    <cfRule type="cellIs" dxfId="5" priority="4" operator="greaterThanOrEqual">
      <formula>0.1</formula>
    </cfRule>
    <cfRule type="cellIs" dxfId="4" priority="5" operator="lessThanOrEqual">
      <formula>0.25</formula>
    </cfRule>
  </conditionalFormatting>
  <conditionalFormatting sqref="K190">
    <cfRule type="expression" dxfId="3" priority="11">
      <formula>$K$190&gt;$K$170*0.1</formula>
    </cfRule>
  </conditionalFormatting>
  <conditionalFormatting sqref="K191">
    <cfRule type="expression" dxfId="2" priority="10">
      <formula>$K$191&gt;$K$170*0.1</formula>
    </cfRule>
  </conditionalFormatting>
  <conditionalFormatting sqref="K193">
    <cfRule type="expression" dxfId="1" priority="7">
      <formula>$K$190/$K$170&gt;0.1</formula>
    </cfRule>
    <cfRule type="expression" dxfId="0" priority="8">
      <formula>$K$191/$K$170&gt;0.1</formula>
    </cfRule>
  </conditionalFormatting>
  <dataValidations count="4">
    <dataValidation type="list" allowBlank="1" showInputMessage="1" showErrorMessage="1" errorTitle="Canadien / Non-Canadien" error="Veuillez choisir à partir de la liste déroulante" promptTitle="Origine des coûts" prompt="Veuillez préciser l'origine des coûts: Canadienne ou Non-Canadienne" sqref="J22:J23 J128:J131 J119:J124 J190:J192 J194 J179:J180 J182:J184 J41:J44 J66:J74 J80:J85 J91:J98 J104:J106 J112:J113 J30:J34 J143:J150 J156:J167 J53:J60 J177" xr:uid="{00000000-0002-0000-0100-000000000000}">
      <formula1>$J$242:$J$243</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I22:I23 I128:I131 I119:I124 I190:I192 I194 I179:I180 I182:I184 I41:I44 I66:I74 I80:I85 I91:I98 I104:I106 I112:I113 I30:I34 I143:I150 I156:I167 I53:I60 I177" xr:uid="{00000000-0002-0000-0100-000001000000}">
      <formula1>$I$242:$I$244</formula1>
    </dataValidation>
    <dataValidation type="list" allowBlank="1" showInputMessage="1" showErrorMessage="1" errorTitle="Hours, Days, Weeks" error="Please choose from the dropdown list" sqref="F156:F167 F128:F131 F119:F124 F53:F60 F91:F98 F80:F85 F112:F113 F104:F106 F66:F74 F143:F150" xr:uid="{00000000-0002-0000-0100-000002000000}">
      <formula1>$F$241:$F$246</formula1>
    </dataValidation>
    <dataValidation errorStyle="warning" allowBlank="1" showInputMessage="1" showErrorMessage="1" error="Les dépenses marketing doivent totaliser minimalement 10% et maximalement 25% du B+C calculé avant ces dépenses." prompt="Les dépenses marketing doivent totaliser minimalement 10% et maximalement 25% du B+C calculé avant ces dépenses." sqref="K136" xr:uid="{212C773E-A4C9-4CC4-8F26-6FBC6628B63D}"/>
  </dataValidations>
  <printOptions horizontalCentered="1"/>
  <pageMargins left="0.23622047244094491" right="0.23622047244094491" top="0.74803149606299213" bottom="0.74803149606299213" header="0.31496062992125984" footer="0.31496062992125984"/>
  <pageSetup scale="60" firstPageNumber="3" fitToHeight="6" orientation="landscape" r:id="rId1"/>
  <rowBreaks count="3" manualBreakCount="3">
    <brk id="61" max="16383" man="1"/>
    <brk id="107" max="16383" man="1"/>
    <brk id="151" max="16383" man="1"/>
  </rowBreaks>
  <ignoredErrors>
    <ignoredError sqref="A18 A24 A26 A35 A37 A45 A49 A61 A63 A75 A86 A99 A101 A107 A109 A114 A116 A132 A139 A151 A168 A173 A185" numberStoredAsText="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9"/>
  <sheetViews>
    <sheetView showGridLines="0" zoomScaleNormal="100" zoomScalePageLayoutView="80" workbookViewId="0">
      <pane xSplit="2" topLeftCell="C1" activePane="topRight" state="frozen"/>
      <selection pane="topRight" activeCell="B29" sqref="B29"/>
    </sheetView>
  </sheetViews>
  <sheetFormatPr baseColWidth="10" defaultColWidth="11.5546875" defaultRowHeight="15" x14ac:dyDescent="0.2"/>
  <cols>
    <col min="1" max="1" width="11.6640625" customWidth="1"/>
    <col min="2" max="2" width="46" customWidth="1"/>
    <col min="3" max="3" width="11.33203125" customWidth="1"/>
    <col min="257" max="257" width="11.6640625" customWidth="1"/>
    <col min="258" max="258" width="46" customWidth="1"/>
    <col min="259" max="259" width="9.44140625" customWidth="1"/>
    <col min="513" max="513" width="11.6640625" customWidth="1"/>
    <col min="514" max="514" width="46" customWidth="1"/>
    <col min="515" max="515" width="9.44140625" customWidth="1"/>
    <col min="769" max="769" width="11.6640625" customWidth="1"/>
    <col min="770" max="770" width="46" customWidth="1"/>
    <col min="771" max="771" width="9.44140625" customWidth="1"/>
    <col min="1025" max="1025" width="11.6640625" customWidth="1"/>
    <col min="1026" max="1026" width="46" customWidth="1"/>
    <col min="1027" max="1027" width="9.44140625" customWidth="1"/>
    <col min="1281" max="1281" width="11.6640625" customWidth="1"/>
    <col min="1282" max="1282" width="46" customWidth="1"/>
    <col min="1283" max="1283" width="9.44140625" customWidth="1"/>
    <col min="1537" max="1537" width="11.6640625" customWidth="1"/>
    <col min="1538" max="1538" width="46" customWidth="1"/>
    <col min="1539" max="1539" width="9.44140625" customWidth="1"/>
    <col min="1793" max="1793" width="11.6640625" customWidth="1"/>
    <col min="1794" max="1794" width="46" customWidth="1"/>
    <col min="1795" max="1795" width="9.44140625" customWidth="1"/>
    <col min="2049" max="2049" width="11.6640625" customWidth="1"/>
    <col min="2050" max="2050" width="46" customWidth="1"/>
    <col min="2051" max="2051" width="9.44140625" customWidth="1"/>
    <col min="2305" max="2305" width="11.6640625" customWidth="1"/>
    <col min="2306" max="2306" width="46" customWidth="1"/>
    <col min="2307" max="2307" width="9.44140625" customWidth="1"/>
    <col min="2561" max="2561" width="11.6640625" customWidth="1"/>
    <col min="2562" max="2562" width="46" customWidth="1"/>
    <col min="2563" max="2563" width="9.44140625" customWidth="1"/>
    <col min="2817" max="2817" width="11.6640625" customWidth="1"/>
    <col min="2818" max="2818" width="46" customWidth="1"/>
    <col min="2819" max="2819" width="9.44140625" customWidth="1"/>
    <col min="3073" max="3073" width="11.6640625" customWidth="1"/>
    <col min="3074" max="3074" width="46" customWidth="1"/>
    <col min="3075" max="3075" width="9.44140625" customWidth="1"/>
    <col min="3329" max="3329" width="11.6640625" customWidth="1"/>
    <col min="3330" max="3330" width="46" customWidth="1"/>
    <col min="3331" max="3331" width="9.44140625" customWidth="1"/>
    <col min="3585" max="3585" width="11.6640625" customWidth="1"/>
    <col min="3586" max="3586" width="46" customWidth="1"/>
    <col min="3587" max="3587" width="9.44140625" customWidth="1"/>
    <col min="3841" max="3841" width="11.6640625" customWidth="1"/>
    <col min="3842" max="3842" width="46" customWidth="1"/>
    <col min="3843" max="3843" width="9.44140625" customWidth="1"/>
    <col min="4097" max="4097" width="11.6640625" customWidth="1"/>
    <col min="4098" max="4098" width="46" customWidth="1"/>
    <col min="4099" max="4099" width="9.44140625" customWidth="1"/>
    <col min="4353" max="4353" width="11.6640625" customWidth="1"/>
    <col min="4354" max="4354" width="46" customWidth="1"/>
    <col min="4355" max="4355" width="9.44140625" customWidth="1"/>
    <col min="4609" max="4609" width="11.6640625" customWidth="1"/>
    <col min="4610" max="4610" width="46" customWidth="1"/>
    <col min="4611" max="4611" width="9.44140625" customWidth="1"/>
    <col min="4865" max="4865" width="11.6640625" customWidth="1"/>
    <col min="4866" max="4866" width="46" customWidth="1"/>
    <col min="4867" max="4867" width="9.44140625" customWidth="1"/>
    <col min="5121" max="5121" width="11.6640625" customWidth="1"/>
    <col min="5122" max="5122" width="46" customWidth="1"/>
    <col min="5123" max="5123" width="9.44140625" customWidth="1"/>
    <col min="5377" max="5377" width="11.6640625" customWidth="1"/>
    <col min="5378" max="5378" width="46" customWidth="1"/>
    <col min="5379" max="5379" width="9.44140625" customWidth="1"/>
    <col min="5633" max="5633" width="11.6640625" customWidth="1"/>
    <col min="5634" max="5634" width="46" customWidth="1"/>
    <col min="5635" max="5635" width="9.44140625" customWidth="1"/>
    <col min="5889" max="5889" width="11.6640625" customWidth="1"/>
    <col min="5890" max="5890" width="46" customWidth="1"/>
    <col min="5891" max="5891" width="9.44140625" customWidth="1"/>
    <col min="6145" max="6145" width="11.6640625" customWidth="1"/>
    <col min="6146" max="6146" width="46" customWidth="1"/>
    <col min="6147" max="6147" width="9.44140625" customWidth="1"/>
    <col min="6401" max="6401" width="11.6640625" customWidth="1"/>
    <col min="6402" max="6402" width="46" customWidth="1"/>
    <col min="6403" max="6403" width="9.44140625" customWidth="1"/>
    <col min="6657" max="6657" width="11.6640625" customWidth="1"/>
    <col min="6658" max="6658" width="46" customWidth="1"/>
    <col min="6659" max="6659" width="9.44140625" customWidth="1"/>
    <col min="6913" max="6913" width="11.6640625" customWidth="1"/>
    <col min="6914" max="6914" width="46" customWidth="1"/>
    <col min="6915" max="6915" width="9.44140625" customWidth="1"/>
    <col min="7169" max="7169" width="11.6640625" customWidth="1"/>
    <col min="7170" max="7170" width="46" customWidth="1"/>
    <col min="7171" max="7171" width="9.44140625" customWidth="1"/>
    <col min="7425" max="7425" width="11.6640625" customWidth="1"/>
    <col min="7426" max="7426" width="46" customWidth="1"/>
    <col min="7427" max="7427" width="9.44140625" customWidth="1"/>
    <col min="7681" max="7681" width="11.6640625" customWidth="1"/>
    <col min="7682" max="7682" width="46" customWidth="1"/>
    <col min="7683" max="7683" width="9.44140625" customWidth="1"/>
    <col min="7937" max="7937" width="11.6640625" customWidth="1"/>
    <col min="7938" max="7938" width="46" customWidth="1"/>
    <col min="7939" max="7939" width="9.44140625" customWidth="1"/>
    <col min="8193" max="8193" width="11.6640625" customWidth="1"/>
    <col min="8194" max="8194" width="46" customWidth="1"/>
    <col min="8195" max="8195" width="9.44140625" customWidth="1"/>
    <col min="8449" max="8449" width="11.6640625" customWidth="1"/>
    <col min="8450" max="8450" width="46" customWidth="1"/>
    <col min="8451" max="8451" width="9.44140625" customWidth="1"/>
    <col min="8705" max="8705" width="11.6640625" customWidth="1"/>
    <col min="8706" max="8706" width="46" customWidth="1"/>
    <col min="8707" max="8707" width="9.44140625" customWidth="1"/>
    <col min="8961" max="8961" width="11.6640625" customWidth="1"/>
    <col min="8962" max="8962" width="46" customWidth="1"/>
    <col min="8963" max="8963" width="9.44140625" customWidth="1"/>
    <col min="9217" max="9217" width="11.6640625" customWidth="1"/>
    <col min="9218" max="9218" width="46" customWidth="1"/>
    <col min="9219" max="9219" width="9.44140625" customWidth="1"/>
    <col min="9473" max="9473" width="11.6640625" customWidth="1"/>
    <col min="9474" max="9474" width="46" customWidth="1"/>
    <col min="9475" max="9475" width="9.44140625" customWidth="1"/>
    <col min="9729" max="9729" width="11.6640625" customWidth="1"/>
    <col min="9730" max="9730" width="46" customWidth="1"/>
    <col min="9731" max="9731" width="9.44140625" customWidth="1"/>
    <col min="9985" max="9985" width="11.6640625" customWidth="1"/>
    <col min="9986" max="9986" width="46" customWidth="1"/>
    <col min="9987" max="9987" width="9.44140625" customWidth="1"/>
    <col min="10241" max="10241" width="11.6640625" customWidth="1"/>
    <col min="10242" max="10242" width="46" customWidth="1"/>
    <col min="10243" max="10243" width="9.44140625" customWidth="1"/>
    <col min="10497" max="10497" width="11.6640625" customWidth="1"/>
    <col min="10498" max="10498" width="46" customWidth="1"/>
    <col min="10499" max="10499" width="9.44140625" customWidth="1"/>
    <col min="10753" max="10753" width="11.6640625" customWidth="1"/>
    <col min="10754" max="10754" width="46" customWidth="1"/>
    <col min="10755" max="10755" width="9.44140625" customWidth="1"/>
    <col min="11009" max="11009" width="11.6640625" customWidth="1"/>
    <col min="11010" max="11010" width="46" customWidth="1"/>
    <col min="11011" max="11011" width="9.44140625" customWidth="1"/>
    <col min="11265" max="11265" width="11.6640625" customWidth="1"/>
    <col min="11266" max="11266" width="46" customWidth="1"/>
    <col min="11267" max="11267" width="9.44140625" customWidth="1"/>
    <col min="11521" max="11521" width="11.6640625" customWidth="1"/>
    <col min="11522" max="11522" width="46" customWidth="1"/>
    <col min="11523" max="11523" width="9.44140625" customWidth="1"/>
    <col min="11777" max="11777" width="11.6640625" customWidth="1"/>
    <col min="11778" max="11778" width="46" customWidth="1"/>
    <col min="11779" max="11779" width="9.44140625" customWidth="1"/>
    <col min="12033" max="12033" width="11.6640625" customWidth="1"/>
    <col min="12034" max="12034" width="46" customWidth="1"/>
    <col min="12035" max="12035" width="9.44140625" customWidth="1"/>
    <col min="12289" max="12289" width="11.6640625" customWidth="1"/>
    <col min="12290" max="12290" width="46" customWidth="1"/>
    <col min="12291" max="12291" width="9.44140625" customWidth="1"/>
    <col min="12545" max="12545" width="11.6640625" customWidth="1"/>
    <col min="12546" max="12546" width="46" customWidth="1"/>
    <col min="12547" max="12547" width="9.44140625" customWidth="1"/>
    <col min="12801" max="12801" width="11.6640625" customWidth="1"/>
    <col min="12802" max="12802" width="46" customWidth="1"/>
    <col min="12803" max="12803" width="9.44140625" customWidth="1"/>
    <col min="13057" max="13057" width="11.6640625" customWidth="1"/>
    <col min="13058" max="13058" width="46" customWidth="1"/>
    <col min="13059" max="13059" width="9.44140625" customWidth="1"/>
    <col min="13313" max="13313" width="11.6640625" customWidth="1"/>
    <col min="13314" max="13314" width="46" customWidth="1"/>
    <col min="13315" max="13315" width="9.44140625" customWidth="1"/>
    <col min="13569" max="13569" width="11.6640625" customWidth="1"/>
    <col min="13570" max="13570" width="46" customWidth="1"/>
    <col min="13571" max="13571" width="9.44140625" customWidth="1"/>
    <col min="13825" max="13825" width="11.6640625" customWidth="1"/>
    <col min="13826" max="13826" width="46" customWidth="1"/>
    <col min="13827" max="13827" width="9.44140625" customWidth="1"/>
    <col min="14081" max="14081" width="11.6640625" customWidth="1"/>
    <col min="14082" max="14082" width="46" customWidth="1"/>
    <col min="14083" max="14083" width="9.44140625" customWidth="1"/>
    <col min="14337" max="14337" width="11.6640625" customWidth="1"/>
    <col min="14338" max="14338" width="46" customWidth="1"/>
    <col min="14339" max="14339" width="9.44140625" customWidth="1"/>
    <col min="14593" max="14593" width="11.6640625" customWidth="1"/>
    <col min="14594" max="14594" width="46" customWidth="1"/>
    <col min="14595" max="14595" width="9.44140625" customWidth="1"/>
    <col min="14849" max="14849" width="11.6640625" customWidth="1"/>
    <col min="14850" max="14850" width="46" customWidth="1"/>
    <col min="14851" max="14851" width="9.44140625" customWidth="1"/>
    <col min="15105" max="15105" width="11.6640625" customWidth="1"/>
    <col min="15106" max="15106" width="46" customWidth="1"/>
    <col min="15107" max="15107" width="9.44140625" customWidth="1"/>
    <col min="15361" max="15361" width="11.6640625" customWidth="1"/>
    <col min="15362" max="15362" width="46" customWidth="1"/>
    <col min="15363" max="15363" width="9.44140625" customWidth="1"/>
    <col min="15617" max="15617" width="11.6640625" customWidth="1"/>
    <col min="15618" max="15618" width="46" customWidth="1"/>
    <col min="15619" max="15619" width="9.44140625" customWidth="1"/>
    <col min="15873" max="15873" width="11.6640625" customWidth="1"/>
    <col min="15874" max="15874" width="46" customWidth="1"/>
    <col min="15875" max="15875" width="9.44140625" customWidth="1"/>
    <col min="16129" max="16129" width="11.6640625" customWidth="1"/>
    <col min="16130" max="16130" width="46" customWidth="1"/>
    <col min="16131" max="16131" width="9.44140625" customWidth="1"/>
  </cols>
  <sheetData>
    <row r="1" spans="1:27" ht="15.75" customHeight="1" x14ac:dyDescent="0.2">
      <c r="A1" s="113"/>
      <c r="B1" s="113"/>
      <c r="C1" s="113"/>
      <c r="D1" s="113"/>
      <c r="E1" s="113"/>
      <c r="F1" s="113"/>
      <c r="G1" s="113"/>
      <c r="H1" s="113"/>
      <c r="I1" s="113"/>
      <c r="J1" s="113"/>
      <c r="K1" s="113"/>
      <c r="L1" s="113"/>
      <c r="M1" s="113"/>
      <c r="N1" s="113"/>
      <c r="O1" s="113"/>
      <c r="P1" s="113"/>
    </row>
    <row r="2" spans="1:27" ht="15.75" customHeight="1" x14ac:dyDescent="0.25">
      <c r="A2" s="7"/>
      <c r="M2" s="210"/>
      <c r="N2" s="210"/>
      <c r="O2" s="210"/>
      <c r="P2" s="48" t="s">
        <v>322</v>
      </c>
      <c r="Q2" s="48"/>
      <c r="R2" s="48"/>
      <c r="S2" s="48"/>
      <c r="T2" s="48"/>
      <c r="U2" s="48"/>
      <c r="V2" s="48"/>
      <c r="W2" s="48"/>
      <c r="X2" s="48"/>
      <c r="Y2" s="48"/>
      <c r="Z2" s="48"/>
      <c r="AA2" s="48"/>
    </row>
    <row r="3" spans="1:27" ht="15.75" customHeight="1" x14ac:dyDescent="0.4">
      <c r="A3" s="7"/>
      <c r="E3" s="124"/>
      <c r="F3" s="124"/>
      <c r="G3" s="124"/>
      <c r="H3" s="124"/>
      <c r="I3" s="124"/>
      <c r="J3" s="124"/>
      <c r="K3" s="124"/>
      <c r="L3" s="125"/>
      <c r="M3" s="48"/>
      <c r="N3" s="48"/>
      <c r="O3" s="48"/>
      <c r="P3" s="48" t="s">
        <v>330</v>
      </c>
      <c r="Q3" s="48"/>
    </row>
    <row r="4" spans="1:27" ht="15.75" customHeight="1" x14ac:dyDescent="0.4">
      <c r="A4" s="7"/>
      <c r="B4" s="130" t="s">
        <v>1</v>
      </c>
      <c r="C4" s="228" t="str">
        <f>Détail!C4</f>
        <v>-</v>
      </c>
      <c r="D4" s="229"/>
      <c r="E4" s="229"/>
      <c r="F4" s="229"/>
      <c r="G4" s="124"/>
      <c r="H4" s="124"/>
      <c r="I4" s="124"/>
      <c r="J4" s="124"/>
      <c r="K4" s="124"/>
      <c r="L4" s="125"/>
      <c r="M4" s="125"/>
      <c r="N4" s="125"/>
      <c r="P4" s="48" t="s">
        <v>294</v>
      </c>
      <c r="Q4" s="48"/>
    </row>
    <row r="5" spans="1:27" ht="15.75" customHeight="1" x14ac:dyDescent="0.4">
      <c r="A5" s="7"/>
      <c r="B5" s="130" t="s">
        <v>2</v>
      </c>
      <c r="C5" s="230" t="str">
        <f>Détail!C5</f>
        <v>-</v>
      </c>
      <c r="D5" s="231"/>
      <c r="E5" s="232"/>
      <c r="F5" s="232"/>
      <c r="G5" s="124"/>
      <c r="H5" s="124"/>
      <c r="I5" s="124"/>
      <c r="J5" s="124"/>
      <c r="K5" s="124"/>
      <c r="L5" s="125"/>
      <c r="M5" s="125"/>
      <c r="N5" s="125"/>
      <c r="P5" s="48"/>
      <c r="Q5" s="48"/>
    </row>
    <row r="6" spans="1:27" ht="15.75" customHeight="1" x14ac:dyDescent="0.2">
      <c r="A6" s="7"/>
      <c r="E6" s="125"/>
      <c r="F6" s="125"/>
      <c r="G6" s="125"/>
      <c r="H6" s="125"/>
      <c r="I6" s="125"/>
      <c r="J6" s="125"/>
      <c r="K6" s="125"/>
      <c r="L6" s="125"/>
      <c r="M6" s="125"/>
      <c r="N6" s="125"/>
      <c r="Q6" s="48"/>
    </row>
    <row r="7" spans="1:27" ht="15" customHeight="1" x14ac:dyDescent="0.2">
      <c r="A7" s="442" t="s">
        <v>269</v>
      </c>
      <c r="B7" s="442" t="s">
        <v>270</v>
      </c>
      <c r="C7" s="443" t="s">
        <v>271</v>
      </c>
      <c r="D7" s="90" t="s">
        <v>272</v>
      </c>
      <c r="E7" s="90" t="s">
        <v>272</v>
      </c>
      <c r="F7" s="90" t="s">
        <v>272</v>
      </c>
      <c r="G7" s="90" t="s">
        <v>272</v>
      </c>
      <c r="H7" s="90" t="s">
        <v>272</v>
      </c>
      <c r="I7" s="90" t="s">
        <v>272</v>
      </c>
      <c r="J7" s="90" t="s">
        <v>272</v>
      </c>
      <c r="K7" s="90" t="s">
        <v>272</v>
      </c>
      <c r="L7" s="90" t="s">
        <v>272</v>
      </c>
      <c r="M7" s="90" t="s">
        <v>272</v>
      </c>
      <c r="N7" s="90" t="s">
        <v>272</v>
      </c>
      <c r="O7" s="90" t="s">
        <v>272</v>
      </c>
      <c r="P7" s="445" t="s">
        <v>9</v>
      </c>
    </row>
    <row r="8" spans="1:27" x14ac:dyDescent="0.2">
      <c r="A8" s="442"/>
      <c r="B8" s="442"/>
      <c r="C8" s="444"/>
      <c r="D8" s="90" t="s">
        <v>273</v>
      </c>
      <c r="E8" s="90" t="s">
        <v>273</v>
      </c>
      <c r="F8" s="90" t="s">
        <v>273</v>
      </c>
      <c r="G8" s="90" t="s">
        <v>273</v>
      </c>
      <c r="H8" s="90" t="s">
        <v>273</v>
      </c>
      <c r="I8" s="90" t="s">
        <v>273</v>
      </c>
      <c r="J8" s="90" t="s">
        <v>273</v>
      </c>
      <c r="K8" s="90" t="s">
        <v>273</v>
      </c>
      <c r="L8" s="90" t="s">
        <v>273</v>
      </c>
      <c r="M8" s="90" t="s">
        <v>273</v>
      </c>
      <c r="N8" s="90" t="s">
        <v>273</v>
      </c>
      <c r="O8" s="90" t="s">
        <v>273</v>
      </c>
      <c r="P8" s="446"/>
    </row>
    <row r="9" spans="1:27" ht="15.75" customHeight="1" x14ac:dyDescent="0.25">
      <c r="A9" s="91"/>
      <c r="B9" s="157" t="s">
        <v>274</v>
      </c>
      <c r="C9" s="92"/>
      <c r="D9" s="92"/>
      <c r="E9" s="92"/>
      <c r="F9" s="92"/>
      <c r="G9" s="92"/>
      <c r="H9" s="92"/>
      <c r="I9" s="92"/>
      <c r="J9" s="92"/>
      <c r="K9" s="92"/>
      <c r="L9" s="92"/>
      <c r="M9" s="92"/>
      <c r="N9" s="92"/>
      <c r="O9" s="92"/>
      <c r="P9" s="92"/>
    </row>
    <row r="10" spans="1:27" x14ac:dyDescent="0.2">
      <c r="A10" s="203" t="s">
        <v>275</v>
      </c>
      <c r="B10" s="157"/>
      <c r="C10" s="92"/>
      <c r="D10" s="92"/>
      <c r="E10" s="92"/>
      <c r="F10" s="92"/>
      <c r="G10" s="92"/>
      <c r="H10" s="92"/>
      <c r="I10" s="92"/>
      <c r="J10" s="92"/>
      <c r="K10" s="92"/>
      <c r="L10" s="92"/>
      <c r="M10" s="92"/>
      <c r="N10" s="92"/>
      <c r="O10" s="92"/>
      <c r="P10" s="92"/>
    </row>
    <row r="11" spans="1:27" x14ac:dyDescent="0.2">
      <c r="A11" s="93" t="s">
        <v>15</v>
      </c>
      <c r="B11" s="94" t="s">
        <v>55</v>
      </c>
      <c r="C11" s="95">
        <f>Détail!K24</f>
        <v>0</v>
      </c>
      <c r="D11" s="95">
        <v>0</v>
      </c>
      <c r="E11" s="95">
        <v>0</v>
      </c>
      <c r="F11" s="95">
        <v>0</v>
      </c>
      <c r="G11" s="95">
        <v>0</v>
      </c>
      <c r="H11" s="95">
        <v>0</v>
      </c>
      <c r="I11" s="95">
        <v>0</v>
      </c>
      <c r="J11" s="95">
        <v>0</v>
      </c>
      <c r="K11" s="95">
        <v>0</v>
      </c>
      <c r="L11" s="95">
        <v>0</v>
      </c>
      <c r="M11" s="95">
        <v>0</v>
      </c>
      <c r="N11" s="95">
        <v>0</v>
      </c>
      <c r="O11" s="95">
        <v>0</v>
      </c>
      <c r="P11" s="95">
        <f>SUM(D11:O11)</f>
        <v>0</v>
      </c>
    </row>
    <row r="12" spans="1:27" x14ac:dyDescent="0.2">
      <c r="A12" s="93" t="s">
        <v>16</v>
      </c>
      <c r="B12" s="94" t="s">
        <v>66</v>
      </c>
      <c r="C12" s="95">
        <f>Détail!K35</f>
        <v>0</v>
      </c>
      <c r="D12" s="95">
        <v>0</v>
      </c>
      <c r="E12" s="95">
        <v>0</v>
      </c>
      <c r="F12" s="95">
        <v>0</v>
      </c>
      <c r="G12" s="95">
        <v>0</v>
      </c>
      <c r="H12" s="95">
        <v>0</v>
      </c>
      <c r="I12" s="95">
        <v>0</v>
      </c>
      <c r="J12" s="95">
        <v>0</v>
      </c>
      <c r="K12" s="95">
        <v>0</v>
      </c>
      <c r="L12" s="95">
        <v>0</v>
      </c>
      <c r="M12" s="95">
        <v>0</v>
      </c>
      <c r="N12" s="95">
        <v>0</v>
      </c>
      <c r="O12" s="95">
        <v>0</v>
      </c>
      <c r="P12" s="95">
        <f>SUM(D12:O12)</f>
        <v>0</v>
      </c>
    </row>
    <row r="13" spans="1:27" x14ac:dyDescent="0.2">
      <c r="A13" s="96" t="s">
        <v>17</v>
      </c>
      <c r="B13" s="94" t="s">
        <v>80</v>
      </c>
      <c r="C13" s="95">
        <f>Détail!K45</f>
        <v>0</v>
      </c>
      <c r="D13" s="95">
        <v>0</v>
      </c>
      <c r="E13" s="95">
        <v>0</v>
      </c>
      <c r="F13" s="95">
        <v>0</v>
      </c>
      <c r="G13" s="95">
        <v>0</v>
      </c>
      <c r="H13" s="95">
        <v>0</v>
      </c>
      <c r="I13" s="95">
        <v>0</v>
      </c>
      <c r="J13" s="95">
        <v>0</v>
      </c>
      <c r="K13" s="95">
        <v>0</v>
      </c>
      <c r="L13" s="95">
        <v>0</v>
      </c>
      <c r="M13" s="95">
        <v>0</v>
      </c>
      <c r="N13" s="95">
        <v>0</v>
      </c>
      <c r="O13" s="95">
        <v>0</v>
      </c>
      <c r="P13" s="95">
        <f>SUM(D13:O13)</f>
        <v>0</v>
      </c>
    </row>
    <row r="14" spans="1:27" x14ac:dyDescent="0.2">
      <c r="A14" s="97"/>
      <c r="B14" s="98" t="s">
        <v>18</v>
      </c>
      <c r="C14" s="143">
        <f>SUM(C11:C13)</f>
        <v>0</v>
      </c>
      <c r="D14" s="95">
        <f t="shared" ref="D14:P14" si="0">SUM(D11:D13)</f>
        <v>0</v>
      </c>
      <c r="E14" s="95">
        <f t="shared" si="0"/>
        <v>0</v>
      </c>
      <c r="F14" s="95">
        <f t="shared" si="0"/>
        <v>0</v>
      </c>
      <c r="G14" s="95">
        <f t="shared" si="0"/>
        <v>0</v>
      </c>
      <c r="H14" s="95">
        <f t="shared" si="0"/>
        <v>0</v>
      </c>
      <c r="I14" s="95">
        <f t="shared" si="0"/>
        <v>0</v>
      </c>
      <c r="J14" s="95">
        <f t="shared" si="0"/>
        <v>0</v>
      </c>
      <c r="K14" s="95">
        <f t="shared" si="0"/>
        <v>0</v>
      </c>
      <c r="L14" s="95">
        <f t="shared" si="0"/>
        <v>0</v>
      </c>
      <c r="M14" s="95">
        <f t="shared" si="0"/>
        <v>0</v>
      </c>
      <c r="N14" s="95">
        <f t="shared" si="0"/>
        <v>0</v>
      </c>
      <c r="O14" s="95">
        <f t="shared" si="0"/>
        <v>0</v>
      </c>
      <c r="P14" s="95">
        <f t="shared" si="0"/>
        <v>0</v>
      </c>
    </row>
    <row r="15" spans="1:27" x14ac:dyDescent="0.2">
      <c r="A15" s="97"/>
      <c r="B15" s="94"/>
      <c r="C15" s="99"/>
      <c r="D15" s="99"/>
      <c r="E15" s="99"/>
      <c r="F15" s="99"/>
      <c r="G15" s="99"/>
      <c r="H15" s="99"/>
      <c r="I15" s="99"/>
      <c r="J15" s="99"/>
      <c r="K15" s="99"/>
      <c r="L15" s="99"/>
      <c r="M15" s="99"/>
      <c r="N15" s="99"/>
      <c r="O15" s="99"/>
      <c r="P15" s="99"/>
    </row>
    <row r="16" spans="1:27" x14ac:dyDescent="0.2">
      <c r="A16" s="203" t="s">
        <v>276</v>
      </c>
      <c r="B16" s="94"/>
      <c r="C16" s="99"/>
      <c r="D16" s="99"/>
      <c r="E16" s="99"/>
      <c r="F16" s="99"/>
      <c r="G16" s="99"/>
      <c r="H16" s="99"/>
      <c r="I16" s="99"/>
      <c r="J16" s="99"/>
      <c r="K16" s="99"/>
      <c r="L16" s="99"/>
      <c r="M16" s="99"/>
      <c r="N16" s="99"/>
      <c r="O16" s="99"/>
      <c r="P16" s="99"/>
    </row>
    <row r="17" spans="1:16" x14ac:dyDescent="0.2">
      <c r="A17" s="96" t="s">
        <v>19</v>
      </c>
      <c r="B17" s="94" t="s">
        <v>277</v>
      </c>
      <c r="C17" s="100">
        <f>Détail!K61</f>
        <v>0</v>
      </c>
      <c r="D17" s="100">
        <v>0</v>
      </c>
      <c r="E17" s="100">
        <v>0</v>
      </c>
      <c r="F17" s="100">
        <v>0</v>
      </c>
      <c r="G17" s="100">
        <v>0</v>
      </c>
      <c r="H17" s="100">
        <v>0</v>
      </c>
      <c r="I17" s="100">
        <v>0</v>
      </c>
      <c r="J17" s="100">
        <v>0</v>
      </c>
      <c r="K17" s="100">
        <v>0</v>
      </c>
      <c r="L17" s="100">
        <v>0</v>
      </c>
      <c r="M17" s="100">
        <v>0</v>
      </c>
      <c r="N17" s="100">
        <v>0</v>
      </c>
      <c r="O17" s="100">
        <v>0</v>
      </c>
      <c r="P17" s="100">
        <f t="shared" ref="P17:P23" si="1">SUM(D17:O17)</f>
        <v>0</v>
      </c>
    </row>
    <row r="18" spans="1:16" x14ac:dyDescent="0.2">
      <c r="A18" s="96" t="s">
        <v>20</v>
      </c>
      <c r="B18" s="94" t="s">
        <v>117</v>
      </c>
      <c r="C18" s="100">
        <f>Détail!K75</f>
        <v>0</v>
      </c>
      <c r="D18" s="100">
        <v>0</v>
      </c>
      <c r="E18" s="100">
        <v>0</v>
      </c>
      <c r="F18" s="100">
        <v>0</v>
      </c>
      <c r="G18" s="100">
        <v>0</v>
      </c>
      <c r="H18" s="100">
        <v>0</v>
      </c>
      <c r="I18" s="100">
        <v>0</v>
      </c>
      <c r="J18" s="100">
        <v>0</v>
      </c>
      <c r="K18" s="100">
        <v>0</v>
      </c>
      <c r="L18" s="100">
        <v>0</v>
      </c>
      <c r="M18" s="100">
        <v>0</v>
      </c>
      <c r="N18" s="100">
        <v>0</v>
      </c>
      <c r="O18" s="100">
        <v>0</v>
      </c>
      <c r="P18" s="100">
        <f t="shared" si="1"/>
        <v>0</v>
      </c>
    </row>
    <row r="19" spans="1:16" x14ac:dyDescent="0.2">
      <c r="A19" s="96" t="s">
        <v>21</v>
      </c>
      <c r="B19" s="94" t="s">
        <v>135</v>
      </c>
      <c r="C19" s="100">
        <f>Détail!K86</f>
        <v>0</v>
      </c>
      <c r="D19" s="100">
        <v>0</v>
      </c>
      <c r="E19" s="100">
        <v>0</v>
      </c>
      <c r="F19" s="100">
        <v>0</v>
      </c>
      <c r="G19" s="100">
        <v>0</v>
      </c>
      <c r="H19" s="100">
        <v>0</v>
      </c>
      <c r="I19" s="100">
        <v>0</v>
      </c>
      <c r="J19" s="100">
        <v>0</v>
      </c>
      <c r="K19" s="100">
        <v>0</v>
      </c>
      <c r="L19" s="100">
        <v>0</v>
      </c>
      <c r="M19" s="100">
        <v>0</v>
      </c>
      <c r="N19" s="100">
        <v>0</v>
      </c>
      <c r="O19" s="100">
        <v>0</v>
      </c>
      <c r="P19" s="100">
        <f t="shared" si="1"/>
        <v>0</v>
      </c>
    </row>
    <row r="20" spans="1:16" x14ac:dyDescent="0.2">
      <c r="A20" s="96" t="s">
        <v>22</v>
      </c>
      <c r="B20" s="94" t="s">
        <v>148</v>
      </c>
      <c r="C20" s="100">
        <f>Détail!K99</f>
        <v>0</v>
      </c>
      <c r="D20" s="100">
        <v>0</v>
      </c>
      <c r="E20" s="100">
        <v>0</v>
      </c>
      <c r="F20" s="100">
        <v>0</v>
      </c>
      <c r="G20" s="100">
        <v>0</v>
      </c>
      <c r="H20" s="100">
        <v>0</v>
      </c>
      <c r="I20" s="100">
        <v>0</v>
      </c>
      <c r="J20" s="100">
        <v>0</v>
      </c>
      <c r="K20" s="100">
        <v>0</v>
      </c>
      <c r="L20" s="100">
        <v>0</v>
      </c>
      <c r="M20" s="100">
        <v>0</v>
      </c>
      <c r="N20" s="100">
        <v>0</v>
      </c>
      <c r="O20" s="100">
        <v>0</v>
      </c>
      <c r="P20" s="100">
        <f t="shared" si="1"/>
        <v>0</v>
      </c>
    </row>
    <row r="21" spans="1:16" x14ac:dyDescent="0.2">
      <c r="A21" s="96" t="s">
        <v>23</v>
      </c>
      <c r="B21" s="94" t="s">
        <v>165</v>
      </c>
      <c r="C21" s="100">
        <f>Détail!K107</f>
        <v>0</v>
      </c>
      <c r="D21" s="100">
        <v>0</v>
      </c>
      <c r="E21" s="100">
        <v>0</v>
      </c>
      <c r="F21" s="100">
        <v>0</v>
      </c>
      <c r="G21" s="100">
        <v>0</v>
      </c>
      <c r="H21" s="100">
        <v>0</v>
      </c>
      <c r="I21" s="100">
        <v>0</v>
      </c>
      <c r="J21" s="100">
        <v>0</v>
      </c>
      <c r="K21" s="100">
        <v>0</v>
      </c>
      <c r="L21" s="100">
        <v>0</v>
      </c>
      <c r="M21" s="100">
        <v>0</v>
      </c>
      <c r="N21" s="100">
        <v>0</v>
      </c>
      <c r="O21" s="100">
        <v>0</v>
      </c>
      <c r="P21" s="100">
        <f t="shared" si="1"/>
        <v>0</v>
      </c>
    </row>
    <row r="22" spans="1:16" x14ac:dyDescent="0.2">
      <c r="A22" s="96" t="s">
        <v>24</v>
      </c>
      <c r="B22" s="94" t="s">
        <v>172</v>
      </c>
      <c r="C22" s="100">
        <f>Détail!K114</f>
        <v>0</v>
      </c>
      <c r="D22" s="100">
        <v>0</v>
      </c>
      <c r="E22" s="100">
        <v>0</v>
      </c>
      <c r="F22" s="100">
        <v>0</v>
      </c>
      <c r="G22" s="100">
        <v>0</v>
      </c>
      <c r="H22" s="100">
        <v>0</v>
      </c>
      <c r="I22" s="100">
        <v>0</v>
      </c>
      <c r="J22" s="100">
        <v>0</v>
      </c>
      <c r="K22" s="100">
        <v>0</v>
      </c>
      <c r="L22" s="100">
        <v>0</v>
      </c>
      <c r="M22" s="100">
        <v>0</v>
      </c>
      <c r="N22" s="100">
        <v>0</v>
      </c>
      <c r="O22" s="100">
        <v>0</v>
      </c>
      <c r="P22" s="100">
        <f t="shared" si="1"/>
        <v>0</v>
      </c>
    </row>
    <row r="23" spans="1:16" x14ac:dyDescent="0.2">
      <c r="A23" s="97">
        <v>10</v>
      </c>
      <c r="B23" s="94" t="s">
        <v>177</v>
      </c>
      <c r="C23" s="100">
        <f>Détail!K132</f>
        <v>0</v>
      </c>
      <c r="D23" s="100">
        <v>0</v>
      </c>
      <c r="E23" s="100">
        <v>0</v>
      </c>
      <c r="F23" s="100">
        <v>0</v>
      </c>
      <c r="G23" s="100">
        <v>0</v>
      </c>
      <c r="H23" s="100">
        <v>0</v>
      </c>
      <c r="I23" s="100">
        <v>0</v>
      </c>
      <c r="J23" s="100">
        <v>0</v>
      </c>
      <c r="K23" s="100">
        <v>0</v>
      </c>
      <c r="L23" s="100">
        <v>0</v>
      </c>
      <c r="M23" s="100">
        <v>0</v>
      </c>
      <c r="N23" s="100">
        <v>0</v>
      </c>
      <c r="O23" s="100">
        <v>0</v>
      </c>
      <c r="P23" s="100">
        <f t="shared" si="1"/>
        <v>0</v>
      </c>
    </row>
    <row r="24" spans="1:16" x14ac:dyDescent="0.2">
      <c r="A24" s="99"/>
      <c r="B24" s="98" t="s">
        <v>278</v>
      </c>
      <c r="C24" s="144">
        <f>SUM(C17:C23)</f>
        <v>0</v>
      </c>
      <c r="D24" s="100">
        <f t="shared" ref="D24:O24" si="2">SUM(D17:D23)</f>
        <v>0</v>
      </c>
      <c r="E24" s="100">
        <f t="shared" si="2"/>
        <v>0</v>
      </c>
      <c r="F24" s="100">
        <f t="shared" si="2"/>
        <v>0</v>
      </c>
      <c r="G24" s="100">
        <f t="shared" si="2"/>
        <v>0</v>
      </c>
      <c r="H24" s="100">
        <f t="shared" si="2"/>
        <v>0</v>
      </c>
      <c r="I24" s="100">
        <f t="shared" si="2"/>
        <v>0</v>
      </c>
      <c r="J24" s="100">
        <f t="shared" si="2"/>
        <v>0</v>
      </c>
      <c r="K24" s="100">
        <f t="shared" si="2"/>
        <v>0</v>
      </c>
      <c r="L24" s="100">
        <f t="shared" si="2"/>
        <v>0</v>
      </c>
      <c r="M24" s="100">
        <f t="shared" si="2"/>
        <v>0</v>
      </c>
      <c r="N24" s="100">
        <f t="shared" si="2"/>
        <v>0</v>
      </c>
      <c r="O24" s="100">
        <f t="shared" si="2"/>
        <v>0</v>
      </c>
      <c r="P24" s="100">
        <f>SUM(P17:P23)</f>
        <v>0</v>
      </c>
    </row>
    <row r="25" spans="1:16" x14ac:dyDescent="0.2">
      <c r="A25" s="99"/>
      <c r="B25" s="98"/>
      <c r="C25" s="144"/>
      <c r="D25" s="100"/>
      <c r="E25" s="100"/>
      <c r="F25" s="100"/>
      <c r="G25" s="100"/>
      <c r="H25" s="100"/>
      <c r="I25" s="100"/>
      <c r="J25" s="100"/>
      <c r="K25" s="100"/>
      <c r="L25" s="100"/>
      <c r="M25" s="100"/>
      <c r="N25" s="100"/>
      <c r="O25" s="100"/>
      <c r="P25" s="100"/>
    </row>
    <row r="26" spans="1:16" x14ac:dyDescent="0.2">
      <c r="A26" s="203" t="s">
        <v>279</v>
      </c>
      <c r="B26" s="94"/>
      <c r="C26" s="99"/>
      <c r="D26" s="99"/>
      <c r="E26" s="99"/>
      <c r="F26" s="99"/>
      <c r="G26" s="99"/>
      <c r="H26" s="99"/>
      <c r="I26" s="99"/>
      <c r="J26" s="99"/>
      <c r="K26" s="99"/>
      <c r="L26" s="99"/>
      <c r="M26" s="99"/>
      <c r="N26" s="99"/>
      <c r="O26" s="99"/>
      <c r="P26" s="99"/>
    </row>
    <row r="27" spans="1:16" x14ac:dyDescent="0.2">
      <c r="A27" s="97">
        <v>11</v>
      </c>
      <c r="B27" s="94" t="s">
        <v>196</v>
      </c>
      <c r="C27" s="100">
        <f>Détail!K151</f>
        <v>0</v>
      </c>
      <c r="D27" s="100">
        <v>0</v>
      </c>
      <c r="E27" s="100">
        <v>0</v>
      </c>
      <c r="F27" s="100">
        <v>0</v>
      </c>
      <c r="G27" s="100">
        <v>0</v>
      </c>
      <c r="H27" s="100">
        <v>0</v>
      </c>
      <c r="I27" s="100">
        <v>0</v>
      </c>
      <c r="J27" s="100">
        <v>0</v>
      </c>
      <c r="K27" s="100">
        <v>0</v>
      </c>
      <c r="L27" s="100">
        <v>0</v>
      </c>
      <c r="M27" s="100">
        <v>0</v>
      </c>
      <c r="N27" s="100">
        <v>0</v>
      </c>
      <c r="O27" s="100">
        <v>0</v>
      </c>
      <c r="P27" s="100">
        <f>SUM(D27:O27)</f>
        <v>0</v>
      </c>
    </row>
    <row r="28" spans="1:16" x14ac:dyDescent="0.2">
      <c r="A28" s="97">
        <v>12</v>
      </c>
      <c r="B28" s="94" t="s">
        <v>280</v>
      </c>
      <c r="C28" s="100">
        <f>Détail!K168</f>
        <v>0</v>
      </c>
      <c r="D28" s="100">
        <v>0</v>
      </c>
      <c r="E28" s="100">
        <v>0</v>
      </c>
      <c r="F28" s="100">
        <v>0</v>
      </c>
      <c r="G28" s="100">
        <v>0</v>
      </c>
      <c r="H28" s="100">
        <v>0</v>
      </c>
      <c r="I28" s="100">
        <v>0</v>
      </c>
      <c r="J28" s="100">
        <v>0</v>
      </c>
      <c r="K28" s="100">
        <v>0</v>
      </c>
      <c r="L28" s="100">
        <v>0</v>
      </c>
      <c r="M28" s="100">
        <v>0</v>
      </c>
      <c r="N28" s="100">
        <v>0</v>
      </c>
      <c r="O28" s="100">
        <v>0</v>
      </c>
      <c r="P28" s="100">
        <f>SUM(D28:O28)</f>
        <v>0</v>
      </c>
    </row>
    <row r="29" spans="1:16" x14ac:dyDescent="0.2">
      <c r="A29" s="97"/>
      <c r="B29" s="98" t="s">
        <v>29</v>
      </c>
      <c r="C29" s="144">
        <f>SUM(C27:C28)</f>
        <v>0</v>
      </c>
      <c r="D29" s="100">
        <f t="shared" ref="D29:P29" si="3">SUM(D27:D28)</f>
        <v>0</v>
      </c>
      <c r="E29" s="100">
        <f t="shared" si="3"/>
        <v>0</v>
      </c>
      <c r="F29" s="100">
        <f t="shared" si="3"/>
        <v>0</v>
      </c>
      <c r="G29" s="100">
        <f t="shared" si="3"/>
        <v>0</v>
      </c>
      <c r="H29" s="100">
        <f t="shared" si="3"/>
        <v>0</v>
      </c>
      <c r="I29" s="100">
        <f t="shared" si="3"/>
        <v>0</v>
      </c>
      <c r="J29" s="100">
        <f t="shared" si="3"/>
        <v>0</v>
      </c>
      <c r="K29" s="100">
        <f t="shared" si="3"/>
        <v>0</v>
      </c>
      <c r="L29" s="100">
        <f t="shared" si="3"/>
        <v>0</v>
      </c>
      <c r="M29" s="100">
        <f t="shared" si="3"/>
        <v>0</v>
      </c>
      <c r="N29" s="100">
        <f t="shared" si="3"/>
        <v>0</v>
      </c>
      <c r="O29" s="100">
        <f t="shared" si="3"/>
        <v>0</v>
      </c>
      <c r="P29" s="100">
        <f t="shared" si="3"/>
        <v>0</v>
      </c>
    </row>
    <row r="30" spans="1:16" x14ac:dyDescent="0.2">
      <c r="A30" s="97"/>
      <c r="B30" s="98"/>
      <c r="C30" s="144"/>
      <c r="D30" s="100"/>
      <c r="E30" s="100"/>
      <c r="F30" s="100"/>
      <c r="G30" s="100"/>
      <c r="H30" s="100"/>
      <c r="I30" s="100"/>
      <c r="J30" s="100"/>
      <c r="K30" s="100"/>
      <c r="L30" s="100"/>
      <c r="M30" s="100"/>
      <c r="N30" s="100"/>
      <c r="O30" s="100"/>
      <c r="P30" s="100"/>
    </row>
    <row r="31" spans="1:16" x14ac:dyDescent="0.2">
      <c r="A31" s="203" t="s">
        <v>281</v>
      </c>
      <c r="B31" s="94"/>
      <c r="C31" s="99"/>
      <c r="D31" s="99"/>
      <c r="E31" s="99"/>
      <c r="F31" s="99"/>
      <c r="G31" s="99"/>
      <c r="H31" s="99"/>
      <c r="I31" s="99"/>
      <c r="J31" s="99"/>
      <c r="K31" s="99"/>
      <c r="L31" s="99"/>
      <c r="M31" s="99"/>
      <c r="N31" s="99"/>
      <c r="O31" s="99"/>
      <c r="P31" s="99"/>
    </row>
    <row r="32" spans="1:16" x14ac:dyDescent="0.2">
      <c r="A32" s="97">
        <v>15</v>
      </c>
      <c r="B32" s="94" t="s">
        <v>241</v>
      </c>
      <c r="C32" s="100">
        <f>Détail!K185</f>
        <v>0</v>
      </c>
      <c r="D32" s="100">
        <v>0</v>
      </c>
      <c r="E32" s="100">
        <v>0</v>
      </c>
      <c r="F32" s="100">
        <v>0</v>
      </c>
      <c r="G32" s="100">
        <v>0</v>
      </c>
      <c r="H32" s="100">
        <v>0</v>
      </c>
      <c r="I32" s="100">
        <v>0</v>
      </c>
      <c r="J32" s="100">
        <v>0</v>
      </c>
      <c r="K32" s="100">
        <v>0</v>
      </c>
      <c r="L32" s="100">
        <v>0</v>
      </c>
      <c r="M32" s="100">
        <v>0</v>
      </c>
      <c r="N32" s="100">
        <v>0</v>
      </c>
      <c r="O32" s="100">
        <v>0</v>
      </c>
      <c r="P32" s="100">
        <f>SUM(D32:O32)</f>
        <v>0</v>
      </c>
    </row>
    <row r="33" spans="1:16" x14ac:dyDescent="0.2">
      <c r="A33" s="99"/>
      <c r="B33" s="98" t="s">
        <v>282</v>
      </c>
      <c r="C33" s="144">
        <f>C32</f>
        <v>0</v>
      </c>
      <c r="D33" s="100">
        <f t="shared" ref="D33:O33" si="4">D32</f>
        <v>0</v>
      </c>
      <c r="E33" s="100">
        <f t="shared" si="4"/>
        <v>0</v>
      </c>
      <c r="F33" s="100">
        <f t="shared" si="4"/>
        <v>0</v>
      </c>
      <c r="G33" s="100">
        <f t="shared" si="4"/>
        <v>0</v>
      </c>
      <c r="H33" s="100">
        <f t="shared" si="4"/>
        <v>0</v>
      </c>
      <c r="I33" s="100">
        <f t="shared" si="4"/>
        <v>0</v>
      </c>
      <c r="J33" s="100">
        <f t="shared" si="4"/>
        <v>0</v>
      </c>
      <c r="K33" s="100">
        <f t="shared" si="4"/>
        <v>0</v>
      </c>
      <c r="L33" s="100">
        <f t="shared" si="4"/>
        <v>0</v>
      </c>
      <c r="M33" s="100">
        <f t="shared" si="4"/>
        <v>0</v>
      </c>
      <c r="N33" s="100">
        <f t="shared" si="4"/>
        <v>0</v>
      </c>
      <c r="O33" s="100">
        <f t="shared" si="4"/>
        <v>0</v>
      </c>
      <c r="P33" s="100">
        <f>P32</f>
        <v>0</v>
      </c>
    </row>
    <row r="34" spans="1:16" x14ac:dyDescent="0.2">
      <c r="A34" s="99"/>
      <c r="B34" s="94"/>
      <c r="C34" s="99"/>
      <c r="D34" s="99"/>
      <c r="E34" s="99"/>
      <c r="F34" s="99"/>
      <c r="G34" s="99"/>
      <c r="H34" s="99"/>
      <c r="I34" s="99"/>
      <c r="J34" s="99"/>
      <c r="K34" s="99"/>
      <c r="L34" s="99"/>
      <c r="M34" s="99"/>
      <c r="N34" s="99"/>
      <c r="O34" s="99"/>
      <c r="P34" s="99"/>
    </row>
    <row r="35" spans="1:16" x14ac:dyDescent="0.2">
      <c r="A35" s="99"/>
      <c r="B35" s="98" t="s">
        <v>33</v>
      </c>
      <c r="C35" s="100"/>
      <c r="D35" s="100"/>
      <c r="E35" s="100"/>
      <c r="F35" s="100"/>
      <c r="G35" s="100"/>
      <c r="H35" s="100"/>
      <c r="I35" s="100"/>
      <c r="J35" s="100"/>
      <c r="K35" s="100"/>
      <c r="L35" s="100"/>
      <c r="M35" s="100"/>
      <c r="N35" s="100"/>
      <c r="O35" s="100"/>
      <c r="P35" s="100"/>
    </row>
    <row r="36" spans="1:16" x14ac:dyDescent="0.2">
      <c r="A36" s="97" t="s">
        <v>34</v>
      </c>
      <c r="B36" s="94" t="s">
        <v>258</v>
      </c>
      <c r="C36" s="100">
        <f>Détail!K190</f>
        <v>0</v>
      </c>
      <c r="D36" s="100">
        <v>0</v>
      </c>
      <c r="E36" s="100">
        <v>0</v>
      </c>
      <c r="F36" s="100">
        <v>0</v>
      </c>
      <c r="G36" s="100">
        <v>0</v>
      </c>
      <c r="H36" s="100">
        <v>0</v>
      </c>
      <c r="I36" s="100">
        <v>0</v>
      </c>
      <c r="J36" s="100">
        <v>0</v>
      </c>
      <c r="K36" s="100">
        <v>0</v>
      </c>
      <c r="L36" s="100">
        <v>0</v>
      </c>
      <c r="M36" s="100">
        <v>0</v>
      </c>
      <c r="N36" s="100">
        <v>0</v>
      </c>
      <c r="O36" s="100">
        <v>0</v>
      </c>
      <c r="P36" s="100">
        <f>SUM(D36:O36)</f>
        <v>0</v>
      </c>
    </row>
    <row r="37" spans="1:16" x14ac:dyDescent="0.2">
      <c r="A37" s="97" t="s">
        <v>35</v>
      </c>
      <c r="B37" s="94" t="s">
        <v>260</v>
      </c>
      <c r="C37" s="100">
        <f>Détail!K191</f>
        <v>0</v>
      </c>
      <c r="D37" s="100">
        <v>0</v>
      </c>
      <c r="E37" s="100">
        <v>0</v>
      </c>
      <c r="F37" s="100">
        <v>0</v>
      </c>
      <c r="G37" s="100">
        <v>0</v>
      </c>
      <c r="H37" s="100">
        <v>0</v>
      </c>
      <c r="I37" s="100">
        <v>0</v>
      </c>
      <c r="J37" s="100">
        <v>0</v>
      </c>
      <c r="K37" s="100">
        <v>0</v>
      </c>
      <c r="L37" s="100">
        <v>0</v>
      </c>
      <c r="M37" s="100">
        <v>0</v>
      </c>
      <c r="N37" s="100">
        <v>0</v>
      </c>
      <c r="O37" s="100">
        <v>0</v>
      </c>
      <c r="P37" s="100">
        <f>SUM(D37:O37)</f>
        <v>0</v>
      </c>
    </row>
    <row r="38" spans="1:16" x14ac:dyDescent="0.2">
      <c r="A38" s="92"/>
      <c r="B38" s="94"/>
      <c r="C38" s="99"/>
      <c r="D38" s="99"/>
      <c r="E38" s="99"/>
      <c r="F38" s="99"/>
      <c r="G38" s="99"/>
      <c r="H38" s="99"/>
      <c r="I38" s="99"/>
      <c r="J38" s="99"/>
      <c r="K38" s="99"/>
      <c r="L38" s="99"/>
      <c r="M38" s="99"/>
      <c r="N38" s="99"/>
      <c r="O38" s="99"/>
      <c r="P38" s="99"/>
    </row>
    <row r="39" spans="1:16" x14ac:dyDescent="0.2">
      <c r="A39" s="92"/>
      <c r="B39" s="145" t="s">
        <v>9</v>
      </c>
      <c r="C39" s="144">
        <f t="shared" ref="C39:P39" si="5">SUM(C14+C24+C29+C33+C36+C37)</f>
        <v>0</v>
      </c>
      <c r="D39" s="100">
        <f t="shared" si="5"/>
        <v>0</v>
      </c>
      <c r="E39" s="100">
        <f t="shared" si="5"/>
        <v>0</v>
      </c>
      <c r="F39" s="100">
        <f t="shared" si="5"/>
        <v>0</v>
      </c>
      <c r="G39" s="100">
        <f t="shared" si="5"/>
        <v>0</v>
      </c>
      <c r="H39" s="100">
        <f t="shared" si="5"/>
        <v>0</v>
      </c>
      <c r="I39" s="100">
        <f t="shared" si="5"/>
        <v>0</v>
      </c>
      <c r="J39" s="100">
        <f t="shared" si="5"/>
        <v>0</v>
      </c>
      <c r="K39" s="100">
        <f t="shared" si="5"/>
        <v>0</v>
      </c>
      <c r="L39" s="100">
        <f t="shared" si="5"/>
        <v>0</v>
      </c>
      <c r="M39" s="100">
        <f t="shared" si="5"/>
        <v>0</v>
      </c>
      <c r="N39" s="100">
        <f t="shared" si="5"/>
        <v>0</v>
      </c>
      <c r="O39" s="100">
        <f t="shared" si="5"/>
        <v>0</v>
      </c>
      <c r="P39" s="100">
        <f t="shared" si="5"/>
        <v>0</v>
      </c>
    </row>
    <row r="40" spans="1:16" x14ac:dyDescent="0.2">
      <c r="A40" s="92"/>
      <c r="B40" s="145"/>
      <c r="C40" s="144"/>
      <c r="D40" s="100"/>
      <c r="E40" s="100"/>
      <c r="F40" s="100"/>
      <c r="G40" s="100"/>
      <c r="H40" s="100"/>
      <c r="I40" s="100"/>
      <c r="J40" s="100"/>
      <c r="K40" s="100"/>
      <c r="L40" s="100"/>
      <c r="M40" s="100"/>
      <c r="N40" s="100"/>
      <c r="O40" s="100"/>
      <c r="P40" s="100"/>
    </row>
    <row r="41" spans="1:16" x14ac:dyDescent="0.2">
      <c r="A41" s="92"/>
      <c r="B41" s="94"/>
      <c r="C41" s="99"/>
      <c r="D41" s="99"/>
      <c r="E41" s="99"/>
      <c r="F41" s="99"/>
      <c r="G41" s="99"/>
      <c r="H41" s="99"/>
      <c r="I41" s="99"/>
      <c r="J41" s="99"/>
      <c r="K41" s="99"/>
      <c r="L41" s="99"/>
      <c r="M41" s="99"/>
      <c r="N41" s="99"/>
      <c r="O41" s="99"/>
      <c r="P41" s="99"/>
    </row>
    <row r="42" spans="1:16" x14ac:dyDescent="0.2">
      <c r="A42" s="92"/>
      <c r="B42" s="145" t="s">
        <v>283</v>
      </c>
      <c r="C42" s="99"/>
      <c r="D42" s="99"/>
      <c r="E42" s="99"/>
      <c r="F42" s="99"/>
      <c r="G42" s="99"/>
      <c r="H42" s="99"/>
      <c r="I42" s="99"/>
      <c r="J42" s="99"/>
      <c r="K42" s="99"/>
      <c r="L42" s="99"/>
      <c r="M42" s="99"/>
      <c r="N42" s="99"/>
      <c r="O42" s="99"/>
      <c r="P42" s="99"/>
    </row>
    <row r="43" spans="1:16" x14ac:dyDescent="0.2">
      <c r="A43" s="92"/>
      <c r="B43" s="101" t="s">
        <v>284</v>
      </c>
      <c r="C43" s="100">
        <v>0</v>
      </c>
      <c r="D43" s="100">
        <v>0</v>
      </c>
      <c r="E43" s="100">
        <v>0</v>
      </c>
      <c r="F43" s="100">
        <v>0</v>
      </c>
      <c r="G43" s="100">
        <v>0</v>
      </c>
      <c r="H43" s="100">
        <v>0</v>
      </c>
      <c r="I43" s="100">
        <v>0</v>
      </c>
      <c r="J43" s="100">
        <v>0</v>
      </c>
      <c r="K43" s="100">
        <v>0</v>
      </c>
      <c r="L43" s="100">
        <v>0</v>
      </c>
      <c r="M43" s="100">
        <v>0</v>
      </c>
      <c r="N43" s="100">
        <v>0</v>
      </c>
      <c r="O43" s="100">
        <v>0</v>
      </c>
      <c r="P43" s="100">
        <f t="shared" ref="P43:P51" si="6">SUM(D43:O43)</f>
        <v>0</v>
      </c>
    </row>
    <row r="44" spans="1:16" x14ac:dyDescent="0.2">
      <c r="A44" s="92"/>
      <c r="B44" s="101" t="s">
        <v>285</v>
      </c>
      <c r="C44" s="100">
        <v>0</v>
      </c>
      <c r="D44" s="100">
        <v>0</v>
      </c>
      <c r="E44" s="100">
        <v>0</v>
      </c>
      <c r="F44" s="100">
        <v>0</v>
      </c>
      <c r="G44" s="100">
        <v>0</v>
      </c>
      <c r="H44" s="100">
        <v>0</v>
      </c>
      <c r="I44" s="100">
        <v>0</v>
      </c>
      <c r="J44" s="100">
        <v>0</v>
      </c>
      <c r="K44" s="100">
        <v>0</v>
      </c>
      <c r="L44" s="100">
        <v>0</v>
      </c>
      <c r="M44" s="100">
        <v>0</v>
      </c>
      <c r="N44" s="100">
        <v>0</v>
      </c>
      <c r="O44" s="100">
        <v>0</v>
      </c>
      <c r="P44" s="100">
        <f t="shared" si="6"/>
        <v>0</v>
      </c>
    </row>
    <row r="45" spans="1:16" x14ac:dyDescent="0.2">
      <c r="A45" s="92"/>
      <c r="B45" s="101" t="s">
        <v>286</v>
      </c>
      <c r="C45" s="100">
        <v>0</v>
      </c>
      <c r="D45" s="100">
        <v>0</v>
      </c>
      <c r="E45" s="100">
        <v>0</v>
      </c>
      <c r="F45" s="100">
        <v>0</v>
      </c>
      <c r="G45" s="100">
        <v>0</v>
      </c>
      <c r="H45" s="100">
        <v>0</v>
      </c>
      <c r="I45" s="100">
        <v>0</v>
      </c>
      <c r="J45" s="100">
        <v>0</v>
      </c>
      <c r="K45" s="100">
        <v>0</v>
      </c>
      <c r="L45" s="100">
        <v>0</v>
      </c>
      <c r="M45" s="100">
        <v>0</v>
      </c>
      <c r="N45" s="100">
        <v>0</v>
      </c>
      <c r="O45" s="100">
        <v>0</v>
      </c>
      <c r="P45" s="100">
        <f t="shared" si="6"/>
        <v>0</v>
      </c>
    </row>
    <row r="46" spans="1:16" x14ac:dyDescent="0.2">
      <c r="A46" s="92"/>
      <c r="B46" s="101" t="s">
        <v>287</v>
      </c>
      <c r="C46" s="100">
        <v>0</v>
      </c>
      <c r="D46" s="100">
        <v>0</v>
      </c>
      <c r="E46" s="100">
        <v>0</v>
      </c>
      <c r="F46" s="100">
        <v>0</v>
      </c>
      <c r="G46" s="100">
        <v>0</v>
      </c>
      <c r="H46" s="100">
        <v>0</v>
      </c>
      <c r="I46" s="100">
        <v>0</v>
      </c>
      <c r="J46" s="100">
        <v>0</v>
      </c>
      <c r="K46" s="100">
        <v>0</v>
      </c>
      <c r="L46" s="100">
        <v>0</v>
      </c>
      <c r="M46" s="100">
        <v>0</v>
      </c>
      <c r="N46" s="100">
        <v>0</v>
      </c>
      <c r="O46" s="100">
        <v>0</v>
      </c>
      <c r="P46" s="100">
        <f t="shared" si="6"/>
        <v>0</v>
      </c>
    </row>
    <row r="47" spans="1:16" x14ac:dyDescent="0.2">
      <c r="A47" s="92"/>
      <c r="B47" s="101" t="s">
        <v>288</v>
      </c>
      <c r="C47" s="100">
        <v>0</v>
      </c>
      <c r="D47" s="100">
        <v>0</v>
      </c>
      <c r="E47" s="100">
        <v>0</v>
      </c>
      <c r="F47" s="100">
        <v>0</v>
      </c>
      <c r="G47" s="100">
        <v>0</v>
      </c>
      <c r="H47" s="100">
        <v>0</v>
      </c>
      <c r="I47" s="100">
        <v>0</v>
      </c>
      <c r="J47" s="100">
        <v>0</v>
      </c>
      <c r="K47" s="100">
        <v>0</v>
      </c>
      <c r="L47" s="100">
        <v>0</v>
      </c>
      <c r="M47" s="100">
        <v>0</v>
      </c>
      <c r="N47" s="100">
        <v>0</v>
      </c>
      <c r="O47" s="100">
        <v>0</v>
      </c>
      <c r="P47" s="100">
        <f t="shared" si="6"/>
        <v>0</v>
      </c>
    </row>
    <row r="48" spans="1:16" x14ac:dyDescent="0.2">
      <c r="A48" s="92"/>
      <c r="B48" s="101" t="s">
        <v>289</v>
      </c>
      <c r="C48" s="100">
        <v>0</v>
      </c>
      <c r="D48" s="100">
        <v>0</v>
      </c>
      <c r="E48" s="100">
        <v>0</v>
      </c>
      <c r="F48" s="100">
        <v>0</v>
      </c>
      <c r="G48" s="100">
        <v>0</v>
      </c>
      <c r="H48" s="100">
        <v>0</v>
      </c>
      <c r="I48" s="100">
        <v>0</v>
      </c>
      <c r="J48" s="100">
        <v>0</v>
      </c>
      <c r="K48" s="100">
        <v>0</v>
      </c>
      <c r="L48" s="100">
        <v>0</v>
      </c>
      <c r="M48" s="100">
        <v>0</v>
      </c>
      <c r="N48" s="100">
        <v>0</v>
      </c>
      <c r="O48" s="100">
        <v>0</v>
      </c>
      <c r="P48" s="100">
        <f t="shared" si="6"/>
        <v>0</v>
      </c>
    </row>
    <row r="49" spans="1:16" x14ac:dyDescent="0.2">
      <c r="A49" s="92"/>
      <c r="B49" s="101" t="s">
        <v>290</v>
      </c>
      <c r="C49" s="100">
        <v>0</v>
      </c>
      <c r="D49" s="100">
        <v>0</v>
      </c>
      <c r="E49" s="100">
        <v>0</v>
      </c>
      <c r="F49" s="100">
        <v>0</v>
      </c>
      <c r="G49" s="100">
        <v>0</v>
      </c>
      <c r="H49" s="100">
        <v>0</v>
      </c>
      <c r="I49" s="100">
        <v>0</v>
      </c>
      <c r="J49" s="100">
        <v>0</v>
      </c>
      <c r="K49" s="100">
        <v>0</v>
      </c>
      <c r="L49" s="100">
        <v>0</v>
      </c>
      <c r="M49" s="100">
        <v>0</v>
      </c>
      <c r="N49" s="100">
        <v>0</v>
      </c>
      <c r="O49" s="100">
        <v>0</v>
      </c>
      <c r="P49" s="100">
        <f t="shared" si="6"/>
        <v>0</v>
      </c>
    </row>
    <row r="50" spans="1:16" x14ac:dyDescent="0.2">
      <c r="A50" s="92"/>
      <c r="B50" s="101" t="s">
        <v>290</v>
      </c>
      <c r="C50" s="100">
        <v>0</v>
      </c>
      <c r="D50" s="100">
        <v>0</v>
      </c>
      <c r="E50" s="100">
        <v>0</v>
      </c>
      <c r="F50" s="100">
        <v>0</v>
      </c>
      <c r="G50" s="100">
        <v>0</v>
      </c>
      <c r="H50" s="100">
        <v>0</v>
      </c>
      <c r="I50" s="100">
        <v>0</v>
      </c>
      <c r="J50" s="100">
        <v>0</v>
      </c>
      <c r="K50" s="100">
        <v>0</v>
      </c>
      <c r="L50" s="100">
        <v>0</v>
      </c>
      <c r="M50" s="100">
        <v>0</v>
      </c>
      <c r="N50" s="100">
        <v>0</v>
      </c>
      <c r="O50" s="100">
        <v>0</v>
      </c>
      <c r="P50" s="100">
        <f t="shared" si="6"/>
        <v>0</v>
      </c>
    </row>
    <row r="51" spans="1:16" x14ac:dyDescent="0.2">
      <c r="A51" s="92"/>
      <c r="B51" s="101" t="s">
        <v>290</v>
      </c>
      <c r="C51" s="100">
        <v>0</v>
      </c>
      <c r="D51" s="100">
        <v>0</v>
      </c>
      <c r="E51" s="100">
        <v>0</v>
      </c>
      <c r="F51" s="100">
        <v>0</v>
      </c>
      <c r="G51" s="100">
        <v>0</v>
      </c>
      <c r="H51" s="100">
        <v>0</v>
      </c>
      <c r="I51" s="100">
        <v>0</v>
      </c>
      <c r="J51" s="100">
        <v>0</v>
      </c>
      <c r="K51" s="100">
        <v>0</v>
      </c>
      <c r="L51" s="100">
        <v>0</v>
      </c>
      <c r="M51" s="100">
        <v>0</v>
      </c>
      <c r="N51" s="100">
        <v>0</v>
      </c>
      <c r="O51" s="100">
        <v>0</v>
      </c>
      <c r="P51" s="100">
        <f t="shared" si="6"/>
        <v>0</v>
      </c>
    </row>
    <row r="52" spans="1:16" x14ac:dyDescent="0.2">
      <c r="A52" s="92"/>
      <c r="B52" s="94"/>
      <c r="C52" s="99"/>
      <c r="D52" s="99"/>
      <c r="E52" s="99"/>
      <c r="F52" s="99"/>
      <c r="G52" s="99"/>
      <c r="H52" s="99"/>
      <c r="I52" s="99"/>
      <c r="J52" s="99"/>
      <c r="K52" s="99"/>
      <c r="L52" s="99"/>
      <c r="M52" s="99"/>
      <c r="N52" s="99"/>
      <c r="O52" s="99"/>
      <c r="P52" s="99"/>
    </row>
    <row r="53" spans="1:16" x14ac:dyDescent="0.2">
      <c r="A53" s="92"/>
      <c r="B53" s="121" t="s">
        <v>291</v>
      </c>
      <c r="C53" s="144">
        <f t="shared" ref="C53:P53" si="7">SUM(C43:C51)</f>
        <v>0</v>
      </c>
      <c r="D53" s="100">
        <f t="shared" si="7"/>
        <v>0</v>
      </c>
      <c r="E53" s="100">
        <f t="shared" si="7"/>
        <v>0</v>
      </c>
      <c r="F53" s="100">
        <f t="shared" si="7"/>
        <v>0</v>
      </c>
      <c r="G53" s="100">
        <f t="shared" si="7"/>
        <v>0</v>
      </c>
      <c r="H53" s="100">
        <f t="shared" si="7"/>
        <v>0</v>
      </c>
      <c r="I53" s="100">
        <f t="shared" si="7"/>
        <v>0</v>
      </c>
      <c r="J53" s="100">
        <f t="shared" si="7"/>
        <v>0</v>
      </c>
      <c r="K53" s="100">
        <f t="shared" si="7"/>
        <v>0</v>
      </c>
      <c r="L53" s="100">
        <f t="shared" si="7"/>
        <v>0</v>
      </c>
      <c r="M53" s="100">
        <f t="shared" si="7"/>
        <v>0</v>
      </c>
      <c r="N53" s="100">
        <f t="shared" si="7"/>
        <v>0</v>
      </c>
      <c r="O53" s="100">
        <f t="shared" si="7"/>
        <v>0</v>
      </c>
      <c r="P53" s="100">
        <f t="shared" si="7"/>
        <v>0</v>
      </c>
    </row>
    <row r="54" spans="1:16" x14ac:dyDescent="0.2">
      <c r="A54" s="92"/>
      <c r="B54" s="94"/>
      <c r="C54" s="99"/>
      <c r="D54" s="99"/>
      <c r="E54" s="99"/>
      <c r="F54" s="99"/>
      <c r="G54" s="99"/>
      <c r="H54" s="99"/>
      <c r="I54" s="99"/>
      <c r="J54" s="99"/>
      <c r="K54" s="99"/>
      <c r="L54" s="99"/>
      <c r="M54" s="99"/>
      <c r="N54" s="99"/>
      <c r="O54" s="99"/>
      <c r="P54" s="99"/>
    </row>
    <row r="55" spans="1:16" x14ac:dyDescent="0.2">
      <c r="A55" s="92"/>
      <c r="B55" s="102" t="s">
        <v>292</v>
      </c>
      <c r="C55" s="99"/>
      <c r="D55" s="100">
        <f t="shared" ref="D55:O55" si="8">SUM(D53-D39)</f>
        <v>0</v>
      </c>
      <c r="E55" s="100">
        <f t="shared" si="8"/>
        <v>0</v>
      </c>
      <c r="F55" s="100">
        <f t="shared" si="8"/>
        <v>0</v>
      </c>
      <c r="G55" s="100">
        <f t="shared" si="8"/>
        <v>0</v>
      </c>
      <c r="H55" s="100">
        <f t="shared" si="8"/>
        <v>0</v>
      </c>
      <c r="I55" s="100">
        <f t="shared" si="8"/>
        <v>0</v>
      </c>
      <c r="J55" s="100">
        <f t="shared" si="8"/>
        <v>0</v>
      </c>
      <c r="K55" s="100">
        <f t="shared" si="8"/>
        <v>0</v>
      </c>
      <c r="L55" s="100">
        <f t="shared" si="8"/>
        <v>0</v>
      </c>
      <c r="M55" s="100">
        <f t="shared" si="8"/>
        <v>0</v>
      </c>
      <c r="N55" s="100">
        <f t="shared" si="8"/>
        <v>0</v>
      </c>
      <c r="O55" s="100">
        <f t="shared" si="8"/>
        <v>0</v>
      </c>
      <c r="P55" s="100"/>
    </row>
    <row r="56" spans="1:16" x14ac:dyDescent="0.2">
      <c r="A56" s="92"/>
      <c r="B56" s="94"/>
      <c r="C56" s="99"/>
      <c r="D56" s="99"/>
      <c r="E56" s="99"/>
      <c r="F56" s="99"/>
      <c r="G56" s="99"/>
      <c r="H56" s="99"/>
      <c r="I56" s="99"/>
      <c r="J56" s="99"/>
      <c r="K56" s="99"/>
      <c r="L56" s="99"/>
      <c r="M56" s="99"/>
      <c r="N56" s="99"/>
      <c r="O56" s="99"/>
      <c r="P56" s="99"/>
    </row>
    <row r="57" spans="1:16" x14ac:dyDescent="0.2">
      <c r="A57" s="92"/>
      <c r="B57" s="102" t="s">
        <v>293</v>
      </c>
      <c r="C57" s="99"/>
      <c r="D57" s="100">
        <f>SUM(D55)</f>
        <v>0</v>
      </c>
      <c r="E57" s="100">
        <f t="shared" ref="E57:O57" si="9">SUM(D57+E55)</f>
        <v>0</v>
      </c>
      <c r="F57" s="100">
        <f t="shared" si="9"/>
        <v>0</v>
      </c>
      <c r="G57" s="100">
        <f t="shared" si="9"/>
        <v>0</v>
      </c>
      <c r="H57" s="100">
        <f t="shared" si="9"/>
        <v>0</v>
      </c>
      <c r="I57" s="100">
        <f t="shared" si="9"/>
        <v>0</v>
      </c>
      <c r="J57" s="100">
        <f t="shared" si="9"/>
        <v>0</v>
      </c>
      <c r="K57" s="100">
        <f t="shared" si="9"/>
        <v>0</v>
      </c>
      <c r="L57" s="100">
        <f t="shared" si="9"/>
        <v>0</v>
      </c>
      <c r="M57" s="100">
        <f>SUM(L57+M55)</f>
        <v>0</v>
      </c>
      <c r="N57" s="100">
        <f t="shared" si="9"/>
        <v>0</v>
      </c>
      <c r="O57" s="100">
        <f t="shared" si="9"/>
        <v>0</v>
      </c>
      <c r="P57" s="99"/>
    </row>
    <row r="59" spans="1:16" x14ac:dyDescent="0.2">
      <c r="A59" s="42" t="s">
        <v>345</v>
      </c>
    </row>
  </sheetData>
  <mergeCells count="4">
    <mergeCell ref="A7:A8"/>
    <mergeCell ref="B7:B8"/>
    <mergeCell ref="C7:C8"/>
    <mergeCell ref="P7:P8"/>
  </mergeCells>
  <pageMargins left="0.7" right="0.7" top="0.75" bottom="0.75" header="0.3" footer="0.3"/>
  <pageSetup paperSize="5" scale="35" orientation="landscape" r:id="rId1"/>
  <ignoredErrors>
    <ignoredError sqref="C4:C5"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B322-F051-4EAD-BB0A-3D1F1FEB80C9}">
  <dimension ref="A1:M55"/>
  <sheetViews>
    <sheetView showGridLines="0" tabSelected="1" workbookViewId="0">
      <selection activeCell="O7" sqref="O7"/>
    </sheetView>
  </sheetViews>
  <sheetFormatPr baseColWidth="10" defaultRowHeight="15" x14ac:dyDescent="0.2"/>
  <cols>
    <col min="1" max="1" width="1.44140625" style="11" customWidth="1"/>
    <col min="2" max="2" width="1" style="216" customWidth="1"/>
    <col min="8" max="8" width="5.44140625" customWidth="1"/>
    <col min="10" max="10" width="20.5546875" customWidth="1"/>
    <col min="11" max="11" width="39.109375" customWidth="1"/>
  </cols>
  <sheetData>
    <row r="1" spans="1:11" x14ac:dyDescent="0.2">
      <c r="A1" s="449"/>
      <c r="B1" s="450"/>
      <c r="C1" s="450"/>
      <c r="D1" s="450"/>
      <c r="E1" s="450"/>
      <c r="F1" s="450"/>
      <c r="G1" s="450"/>
      <c r="H1" s="450"/>
      <c r="I1" s="450"/>
      <c r="J1" s="450"/>
      <c r="K1" s="450"/>
    </row>
    <row r="2" spans="1:11" ht="15.75" x14ac:dyDescent="0.2">
      <c r="A2" s="12"/>
      <c r="B2" s="215"/>
      <c r="C2" s="3"/>
      <c r="D2" s="3"/>
      <c r="E2" s="3"/>
      <c r="F2" s="3"/>
      <c r="G2" s="3"/>
      <c r="H2" s="3"/>
      <c r="I2" s="3"/>
      <c r="J2" s="3"/>
      <c r="K2" s="48" t="s">
        <v>322</v>
      </c>
    </row>
    <row r="3" spans="1:11" ht="15.75" x14ac:dyDescent="0.2">
      <c r="A3" s="12"/>
      <c r="B3" s="215"/>
      <c r="C3" s="3"/>
      <c r="D3" s="3"/>
      <c r="E3" s="3"/>
      <c r="F3" s="3"/>
      <c r="G3" s="3"/>
      <c r="H3" s="3"/>
      <c r="I3" s="3"/>
      <c r="J3" s="3"/>
      <c r="K3" s="48" t="s">
        <v>330</v>
      </c>
    </row>
    <row r="4" spans="1:11" ht="15.75" x14ac:dyDescent="0.2">
      <c r="A4" s="12"/>
      <c r="B4" s="215"/>
      <c r="C4" s="3"/>
      <c r="D4" s="3"/>
      <c r="E4" s="3"/>
      <c r="F4" s="3"/>
      <c r="G4" s="3"/>
      <c r="H4" s="3"/>
      <c r="I4" s="3"/>
      <c r="J4" s="3"/>
      <c r="K4" s="48" t="s">
        <v>295</v>
      </c>
    </row>
    <row r="5" spans="1:11" ht="15.75" x14ac:dyDescent="0.2">
      <c r="A5" s="12"/>
      <c r="B5" s="215"/>
      <c r="C5" s="3"/>
      <c r="D5" s="3"/>
      <c r="E5" s="3"/>
      <c r="F5" s="3"/>
      <c r="G5" s="3"/>
      <c r="H5" s="3"/>
      <c r="I5" s="3"/>
      <c r="J5" s="3"/>
      <c r="K5" s="48"/>
    </row>
    <row r="6" spans="1:11" x14ac:dyDescent="0.2">
      <c r="A6" s="12"/>
      <c r="B6" s="215"/>
      <c r="C6" s="3"/>
      <c r="D6" s="3"/>
      <c r="E6" s="3"/>
      <c r="F6" s="3"/>
      <c r="G6" s="3"/>
      <c r="H6" s="3"/>
      <c r="I6" s="3"/>
      <c r="J6" s="3"/>
      <c r="K6" s="3"/>
    </row>
    <row r="7" spans="1:11" x14ac:dyDescent="0.2">
      <c r="A7" s="12"/>
      <c r="B7" s="278" t="s">
        <v>318</v>
      </c>
      <c r="C7" s="3"/>
      <c r="D7" s="3"/>
      <c r="E7" s="3"/>
      <c r="F7" s="3"/>
      <c r="G7" s="3"/>
      <c r="H7" s="3"/>
      <c r="I7" s="3"/>
      <c r="J7" s="3"/>
      <c r="K7" s="3"/>
    </row>
    <row r="8" spans="1:11" x14ac:dyDescent="0.2">
      <c r="A8" s="12"/>
      <c r="B8" s="215"/>
      <c r="C8" s="3"/>
      <c r="D8" s="3"/>
      <c r="E8" s="3"/>
      <c r="F8" s="3"/>
      <c r="G8" s="3"/>
      <c r="H8" s="3"/>
      <c r="I8" s="3"/>
      <c r="J8" s="3"/>
      <c r="K8" s="3"/>
    </row>
    <row r="9" spans="1:11" s="3" customFormat="1" ht="12.75" x14ac:dyDescent="0.2">
      <c r="A9" s="19" t="s">
        <v>296</v>
      </c>
      <c r="B9" s="306"/>
      <c r="C9" s="451" t="s">
        <v>337</v>
      </c>
      <c r="D9" s="452"/>
      <c r="E9" s="452"/>
      <c r="F9" s="452"/>
      <c r="G9" s="452"/>
      <c r="H9" s="452"/>
      <c r="I9" s="452"/>
      <c r="J9" s="452"/>
      <c r="K9" s="452"/>
    </row>
    <row r="10" spans="1:11" s="3" customFormat="1" ht="12.75" x14ac:dyDescent="0.2">
      <c r="A10" s="19"/>
      <c r="B10" s="306"/>
      <c r="C10" s="452"/>
      <c r="D10" s="452"/>
      <c r="E10" s="452"/>
      <c r="F10" s="452"/>
      <c r="G10" s="452"/>
      <c r="H10" s="452"/>
      <c r="I10" s="452"/>
      <c r="J10" s="452"/>
      <c r="K10" s="452"/>
    </row>
    <row r="11" spans="1:11" s="3" customFormat="1" x14ac:dyDescent="0.2">
      <c r="A11" s="19"/>
      <c r="B11" s="306"/>
      <c r="C11" s="307"/>
      <c r="D11" s="307"/>
      <c r="E11" s="307"/>
      <c r="F11" s="307"/>
      <c r="G11" s="307"/>
      <c r="H11" s="307"/>
      <c r="I11" s="307"/>
      <c r="J11" s="307"/>
      <c r="K11" s="307"/>
    </row>
    <row r="12" spans="1:11" s="3" customFormat="1" ht="12.75" customHeight="1" x14ac:dyDescent="0.2">
      <c r="A12" s="19" t="s">
        <v>296</v>
      </c>
      <c r="B12" s="306"/>
      <c r="C12" s="453" t="s">
        <v>353</v>
      </c>
      <c r="D12" s="453"/>
      <c r="E12" s="453"/>
      <c r="F12" s="453"/>
      <c r="G12" s="453"/>
      <c r="H12" s="453"/>
      <c r="I12" s="453"/>
      <c r="J12" s="453"/>
      <c r="K12" s="453"/>
    </row>
    <row r="13" spans="1:11" s="3" customFormat="1" ht="12.75" customHeight="1" x14ac:dyDescent="0.2">
      <c r="A13" s="19"/>
      <c r="B13" s="306"/>
      <c r="C13" s="448"/>
      <c r="D13" s="448"/>
      <c r="E13" s="448"/>
      <c r="F13" s="448"/>
      <c r="G13" s="448"/>
      <c r="H13" s="448"/>
      <c r="I13" s="448"/>
      <c r="J13" s="448"/>
      <c r="K13" s="448"/>
    </row>
    <row r="14" spans="1:11" s="3" customFormat="1" ht="12.75" x14ac:dyDescent="0.2">
      <c r="A14" s="19"/>
      <c r="B14" s="215"/>
    </row>
    <row r="15" spans="1:11" x14ac:dyDescent="0.2">
      <c r="A15" s="12" t="s">
        <v>296</v>
      </c>
      <c r="B15" s="215" t="s">
        <v>297</v>
      </c>
      <c r="C15" s="3"/>
      <c r="D15" s="3"/>
      <c r="E15" s="3"/>
      <c r="F15" s="3"/>
      <c r="G15" s="3"/>
      <c r="H15" s="3"/>
      <c r="I15" s="3"/>
      <c r="J15" s="3"/>
      <c r="K15" s="3"/>
    </row>
    <row r="16" spans="1:11" x14ac:dyDescent="0.2">
      <c r="A16" s="12"/>
      <c r="B16" s="12" t="s">
        <v>49</v>
      </c>
      <c r="C16" s="215" t="s">
        <v>362</v>
      </c>
      <c r="D16" s="3"/>
      <c r="E16" s="3"/>
      <c r="F16" s="3"/>
      <c r="G16" s="3"/>
      <c r="H16" s="3"/>
      <c r="I16" s="3"/>
      <c r="J16" s="3"/>
      <c r="K16" s="3"/>
    </row>
    <row r="17" spans="1:13" x14ac:dyDescent="0.2">
      <c r="C17" s="3" t="s">
        <v>306</v>
      </c>
      <c r="D17" s="3"/>
      <c r="E17" s="3"/>
      <c r="F17" s="3"/>
      <c r="G17" s="3"/>
      <c r="H17" s="3"/>
      <c r="I17" s="3"/>
      <c r="J17" s="3"/>
      <c r="K17" s="3"/>
    </row>
    <row r="18" spans="1:13" x14ac:dyDescent="0.2">
      <c r="A18" s="12"/>
      <c r="B18" s="12" t="s">
        <v>49</v>
      </c>
      <c r="C18" s="215" t="s">
        <v>348</v>
      </c>
      <c r="D18" s="3"/>
      <c r="E18" s="3"/>
      <c r="F18" s="3"/>
      <c r="G18" s="3"/>
      <c r="H18" s="3"/>
      <c r="I18" s="3"/>
      <c r="J18" s="3"/>
      <c r="K18" s="3"/>
    </row>
    <row r="19" spans="1:13" x14ac:dyDescent="0.2">
      <c r="A19" s="12"/>
      <c r="B19" s="12" t="s">
        <v>49</v>
      </c>
      <c r="C19" s="308" t="s">
        <v>328</v>
      </c>
      <c r="D19" s="3"/>
      <c r="E19" s="3"/>
      <c r="F19" s="3"/>
      <c r="G19" s="3"/>
      <c r="H19" s="3"/>
      <c r="I19" s="3"/>
      <c r="J19" s="3"/>
      <c r="K19" s="3"/>
    </row>
    <row r="20" spans="1:13" x14ac:dyDescent="0.2">
      <c r="A20" s="12"/>
      <c r="B20" s="12" t="s">
        <v>49</v>
      </c>
      <c r="C20" s="215" t="s">
        <v>321</v>
      </c>
      <c r="D20" s="3"/>
      <c r="E20" s="3"/>
      <c r="F20" s="3"/>
      <c r="G20" s="3"/>
      <c r="H20" s="3"/>
      <c r="I20" s="3"/>
      <c r="J20" s="3"/>
      <c r="K20" s="3"/>
    </row>
    <row r="21" spans="1:13" s="3" customFormat="1" ht="15" customHeight="1" x14ac:dyDescent="0.2">
      <c r="B21" s="19" t="s">
        <v>49</v>
      </c>
      <c r="C21" s="215" t="s">
        <v>338</v>
      </c>
    </row>
    <row r="22" spans="1:13" s="3" customFormat="1" ht="12.75" x14ac:dyDescent="0.2">
      <c r="A22" s="223"/>
      <c r="B22" s="215"/>
      <c r="C22" s="223" t="s">
        <v>339</v>
      </c>
      <c r="D22" s="341" t="s">
        <v>340</v>
      </c>
      <c r="E22" s="341"/>
      <c r="F22" s="341"/>
      <c r="G22" s="341"/>
      <c r="H22" s="341"/>
      <c r="I22" s="341"/>
      <c r="J22" s="341"/>
      <c r="K22" s="341"/>
      <c r="L22" s="341"/>
      <c r="M22" s="341"/>
    </row>
    <row r="23" spans="1:13" s="3" customFormat="1" ht="12.75" x14ac:dyDescent="0.2">
      <c r="A23" s="223"/>
      <c r="C23" s="223" t="s">
        <v>341</v>
      </c>
      <c r="D23" s="451" t="s">
        <v>342</v>
      </c>
      <c r="E23" s="452"/>
      <c r="F23" s="452"/>
      <c r="G23" s="452"/>
      <c r="H23" s="452"/>
      <c r="I23" s="452"/>
      <c r="J23" s="452"/>
      <c r="K23" s="452"/>
    </row>
    <row r="24" spans="1:13" s="3" customFormat="1" ht="12.75" x14ac:dyDescent="0.2">
      <c r="A24" s="223"/>
      <c r="C24" s="223"/>
      <c r="D24" s="450"/>
      <c r="E24" s="450"/>
      <c r="F24" s="450"/>
      <c r="G24" s="450"/>
      <c r="H24" s="450"/>
      <c r="I24" s="450"/>
      <c r="J24" s="450"/>
      <c r="K24" s="450"/>
    </row>
    <row r="25" spans="1:13" s="3" customFormat="1" x14ac:dyDescent="0.2">
      <c r="A25" s="309"/>
      <c r="B25" s="310"/>
      <c r="C25" s="223" t="s">
        <v>343</v>
      </c>
      <c r="D25" s="341" t="s">
        <v>344</v>
      </c>
      <c r="E25" s="341"/>
      <c r="F25" s="341"/>
      <c r="G25" s="341"/>
      <c r="H25" s="341"/>
      <c r="I25" s="341"/>
      <c r="J25" s="341"/>
      <c r="K25" s="341"/>
      <c r="L25" s="341"/>
      <c r="M25" s="341"/>
    </row>
    <row r="26" spans="1:13" s="3" customFormat="1" x14ac:dyDescent="0.2">
      <c r="A26" s="309"/>
      <c r="B26" s="310" t="s">
        <v>49</v>
      </c>
      <c r="C26" s="454" t="s">
        <v>365</v>
      </c>
      <c r="D26" s="448"/>
      <c r="E26" s="448"/>
      <c r="F26" s="448"/>
      <c r="G26" s="448"/>
      <c r="H26" s="448"/>
      <c r="I26" s="448"/>
      <c r="J26" s="448"/>
      <c r="K26" s="448"/>
    </row>
    <row r="27" spans="1:13" s="3" customFormat="1" x14ac:dyDescent="0.2">
      <c r="A27" s="309"/>
      <c r="B27" s="310"/>
      <c r="C27" s="448"/>
      <c r="D27" s="448"/>
      <c r="E27" s="448"/>
      <c r="F27" s="448"/>
      <c r="G27" s="448"/>
      <c r="H27" s="448"/>
      <c r="I27" s="448"/>
      <c r="J27" s="448"/>
      <c r="K27" s="448"/>
    </row>
    <row r="28" spans="1:13" s="3" customFormat="1" x14ac:dyDescent="0.2">
      <c r="A28" s="309"/>
      <c r="B28" s="310"/>
      <c r="C28" s="448"/>
      <c r="D28" s="448"/>
      <c r="E28" s="448"/>
      <c r="F28" s="448"/>
      <c r="G28" s="448"/>
      <c r="H28" s="448"/>
      <c r="I28" s="448"/>
      <c r="J28" s="448"/>
      <c r="K28" s="448"/>
    </row>
    <row r="29" spans="1:13" x14ac:dyDescent="0.2">
      <c r="A29" s="12"/>
      <c r="B29" s="12"/>
      <c r="C29" s="215"/>
      <c r="D29" s="3"/>
      <c r="E29" s="3"/>
      <c r="F29" s="3"/>
      <c r="G29" s="3"/>
      <c r="H29" s="3"/>
      <c r="I29" s="3"/>
      <c r="J29" s="3"/>
      <c r="K29" s="3"/>
    </row>
    <row r="30" spans="1:13" x14ac:dyDescent="0.2">
      <c r="A30" s="12" t="s">
        <v>296</v>
      </c>
      <c r="B30" s="215" t="s">
        <v>307</v>
      </c>
      <c r="C30" s="3"/>
      <c r="D30" s="3"/>
      <c r="E30" s="3"/>
      <c r="F30" s="3"/>
      <c r="G30" s="3"/>
      <c r="H30" s="3"/>
      <c r="I30" s="3"/>
      <c r="J30" s="3"/>
      <c r="K30" s="3"/>
    </row>
    <row r="31" spans="1:13" x14ac:dyDescent="0.2">
      <c r="A31" s="12"/>
      <c r="B31" s="215" t="s">
        <v>49</v>
      </c>
      <c r="C31" s="3" t="s">
        <v>359</v>
      </c>
      <c r="D31" s="3"/>
      <c r="E31" s="3"/>
      <c r="F31" s="3"/>
      <c r="G31" s="3"/>
      <c r="H31" s="3"/>
      <c r="I31" s="3"/>
      <c r="J31" s="3"/>
      <c r="K31" s="3"/>
    </row>
    <row r="32" spans="1:13" x14ac:dyDescent="0.2">
      <c r="A32" s="12"/>
      <c r="B32" s="215"/>
      <c r="C32" s="3"/>
      <c r="D32" s="3"/>
      <c r="E32" s="3"/>
      <c r="F32" s="3"/>
      <c r="G32" s="3"/>
      <c r="H32" s="3"/>
      <c r="I32" s="3"/>
      <c r="J32" s="3"/>
      <c r="K32" s="3"/>
    </row>
    <row r="33" spans="1:11" x14ac:dyDescent="0.2">
      <c r="A33" s="12" t="s">
        <v>296</v>
      </c>
      <c r="B33" s="215" t="s">
        <v>347</v>
      </c>
      <c r="D33" s="3"/>
      <c r="E33" s="3"/>
      <c r="F33" s="3"/>
      <c r="G33" s="3"/>
      <c r="H33" s="3"/>
      <c r="I33" s="3"/>
      <c r="J33" s="3"/>
      <c r="K33" s="3"/>
    </row>
    <row r="34" spans="1:11" x14ac:dyDescent="0.2">
      <c r="A34" s="12"/>
      <c r="B34" s="215" t="s">
        <v>49</v>
      </c>
      <c r="C34" s="215" t="s">
        <v>316</v>
      </c>
      <c r="D34" s="3"/>
      <c r="E34" s="3"/>
      <c r="F34" s="3"/>
      <c r="G34" s="3"/>
      <c r="H34" s="3"/>
      <c r="I34" s="3"/>
      <c r="J34" s="3"/>
      <c r="K34" s="3"/>
    </row>
    <row r="35" spans="1:11" s="3" customFormat="1" ht="12.75" x14ac:dyDescent="0.2">
      <c r="A35" s="19"/>
      <c r="B35" s="3" t="s">
        <v>49</v>
      </c>
      <c r="C35" s="447" t="s">
        <v>363</v>
      </c>
      <c r="D35" s="448"/>
      <c r="E35" s="448"/>
      <c r="F35" s="448"/>
      <c r="G35" s="448"/>
      <c r="H35" s="448"/>
      <c r="I35" s="448"/>
      <c r="J35" s="448"/>
      <c r="K35" s="448"/>
    </row>
    <row r="36" spans="1:11" s="3" customFormat="1" ht="12.75" x14ac:dyDescent="0.2">
      <c r="A36" s="19"/>
      <c r="C36" s="448"/>
      <c r="D36" s="448"/>
      <c r="E36" s="448"/>
      <c r="F36" s="448"/>
      <c r="G36" s="448"/>
      <c r="H36" s="448"/>
      <c r="I36" s="448"/>
      <c r="J36" s="448"/>
      <c r="K36" s="448"/>
    </row>
    <row r="37" spans="1:11" x14ac:dyDescent="0.2">
      <c r="A37" s="12"/>
      <c r="B37" s="215"/>
      <c r="C37" s="3"/>
      <c r="D37" s="3"/>
      <c r="E37" s="3"/>
      <c r="F37" s="3"/>
      <c r="G37" s="3"/>
      <c r="H37" s="3"/>
      <c r="I37" s="3"/>
      <c r="J37" s="3"/>
      <c r="K37" s="3"/>
    </row>
    <row r="38" spans="1:11" x14ac:dyDescent="0.2">
      <c r="A38" s="12" t="s">
        <v>296</v>
      </c>
      <c r="B38" s="215" t="s">
        <v>304</v>
      </c>
      <c r="C38" s="3"/>
      <c r="D38" s="3"/>
      <c r="E38" s="3"/>
      <c r="F38" s="3"/>
      <c r="G38" s="3"/>
      <c r="H38" s="3"/>
      <c r="I38" s="3"/>
      <c r="J38" s="3"/>
      <c r="K38" s="3"/>
    </row>
    <row r="39" spans="1:11" x14ac:dyDescent="0.2">
      <c r="A39" s="12"/>
      <c r="B39" s="215" t="s">
        <v>49</v>
      </c>
      <c r="C39" s="3" t="s">
        <v>299</v>
      </c>
      <c r="D39" s="3"/>
      <c r="E39" s="3"/>
      <c r="F39" s="3"/>
      <c r="G39" s="3"/>
      <c r="H39" s="3"/>
      <c r="I39" s="3"/>
      <c r="J39" s="3"/>
      <c r="K39" s="3"/>
    </row>
    <row r="40" spans="1:11" x14ac:dyDescent="0.2">
      <c r="A40" s="12"/>
      <c r="B40" s="215" t="s">
        <v>49</v>
      </c>
      <c r="C40" s="215" t="s">
        <v>319</v>
      </c>
      <c r="D40" s="3"/>
      <c r="E40" s="3"/>
      <c r="F40" s="3"/>
      <c r="G40" s="3"/>
      <c r="H40" s="3"/>
      <c r="I40" s="3"/>
      <c r="J40" s="3"/>
      <c r="K40" s="3"/>
    </row>
    <row r="41" spans="1:11" x14ac:dyDescent="0.2">
      <c r="A41" s="12"/>
      <c r="B41" s="215"/>
      <c r="C41" s="215"/>
      <c r="D41" s="3"/>
      <c r="E41" s="3"/>
      <c r="F41" s="3"/>
      <c r="G41" s="3"/>
      <c r="H41" s="3"/>
      <c r="I41" s="3"/>
      <c r="J41" s="3"/>
      <c r="K41" s="3"/>
    </row>
    <row r="42" spans="1:11" x14ac:dyDescent="0.2">
      <c r="A42" s="12" t="s">
        <v>296</v>
      </c>
      <c r="B42" s="215" t="s">
        <v>298</v>
      </c>
      <c r="C42" s="3"/>
      <c r="D42" s="3"/>
      <c r="E42" s="3"/>
      <c r="F42" s="3"/>
      <c r="G42" s="3"/>
      <c r="H42" s="3"/>
      <c r="I42" s="3"/>
      <c r="J42" s="3"/>
      <c r="K42" s="3"/>
    </row>
    <row r="43" spans="1:11" x14ac:dyDescent="0.2">
      <c r="A43" s="12"/>
      <c r="C43" s="3"/>
      <c r="D43" s="3"/>
      <c r="E43" s="3"/>
      <c r="F43" s="3"/>
      <c r="G43" s="3"/>
      <c r="H43" s="3"/>
      <c r="I43" s="3"/>
      <c r="J43" s="3"/>
      <c r="K43" s="3"/>
    </row>
    <row r="44" spans="1:11" x14ac:dyDescent="0.2">
      <c r="A44" s="12" t="s">
        <v>296</v>
      </c>
      <c r="B44" s="215" t="s">
        <v>302</v>
      </c>
      <c r="C44" s="3"/>
      <c r="D44" s="3"/>
      <c r="E44" s="3"/>
      <c r="F44" s="3"/>
      <c r="G44" s="3"/>
      <c r="H44" s="3"/>
      <c r="I44" s="3"/>
      <c r="J44" s="3"/>
      <c r="K44" s="3"/>
    </row>
    <row r="46" spans="1:11" x14ac:dyDescent="0.2">
      <c r="A46" s="311" t="s">
        <v>296</v>
      </c>
      <c r="B46" s="89" t="s">
        <v>300</v>
      </c>
    </row>
    <row r="47" spans="1:11" x14ac:dyDescent="0.2">
      <c r="A47" s="3"/>
      <c r="B47" s="6" t="s">
        <v>49</v>
      </c>
      <c r="C47" s="3" t="s">
        <v>320</v>
      </c>
    </row>
    <row r="48" spans="1:11" x14ac:dyDescent="0.2">
      <c r="B48" s="6" t="s">
        <v>49</v>
      </c>
      <c r="C48" s="3" t="s">
        <v>303</v>
      </c>
    </row>
    <row r="49" spans="1:10" x14ac:dyDescent="0.2">
      <c r="B49" s="6" t="s">
        <v>49</v>
      </c>
      <c r="C49" s="3" t="s">
        <v>315</v>
      </c>
    </row>
    <row r="50" spans="1:10" x14ac:dyDescent="0.2">
      <c r="B50" s="6"/>
    </row>
    <row r="51" spans="1:10" x14ac:dyDescent="0.2">
      <c r="A51" s="19" t="s">
        <v>296</v>
      </c>
      <c r="B51" s="3" t="s">
        <v>317</v>
      </c>
      <c r="C51" s="3"/>
      <c r="D51" s="215"/>
      <c r="E51" s="3"/>
      <c r="F51" s="3"/>
      <c r="G51" s="3"/>
      <c r="H51" s="3"/>
      <c r="I51" s="3"/>
      <c r="J51" s="3"/>
    </row>
    <row r="52" spans="1:10" x14ac:dyDescent="0.2">
      <c r="A52" s="19"/>
      <c r="B52" s="3" t="s">
        <v>49</v>
      </c>
      <c r="C52" s="3" t="s">
        <v>349</v>
      </c>
      <c r="D52" s="215"/>
      <c r="E52" s="3"/>
      <c r="F52" s="3"/>
      <c r="G52" s="3"/>
      <c r="H52" s="3"/>
      <c r="I52" s="3"/>
      <c r="J52" s="3"/>
    </row>
    <row r="53" spans="1:10" x14ac:dyDescent="0.2">
      <c r="A53" s="19"/>
      <c r="B53" s="3"/>
      <c r="C53" s="3" t="s">
        <v>350</v>
      </c>
      <c r="D53" s="215"/>
      <c r="E53" s="3"/>
      <c r="F53" s="3"/>
      <c r="G53" s="3"/>
      <c r="H53" s="3"/>
      <c r="I53" s="3"/>
      <c r="J53" s="3"/>
    </row>
    <row r="54" spans="1:10" x14ac:dyDescent="0.2">
      <c r="A54" s="19"/>
      <c r="J54" s="3"/>
    </row>
    <row r="55" spans="1:10" x14ac:dyDescent="0.2">
      <c r="A55" s="292" t="s">
        <v>345</v>
      </c>
    </row>
  </sheetData>
  <mergeCells count="8">
    <mergeCell ref="C35:K36"/>
    <mergeCell ref="A1:K1"/>
    <mergeCell ref="C9:K10"/>
    <mergeCell ref="D22:M22"/>
    <mergeCell ref="D23:K24"/>
    <mergeCell ref="D25:M25"/>
    <mergeCell ref="C12:K13"/>
    <mergeCell ref="C26:K2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CMFREL-1750552771-5259</_dlc_DocId>
    <_dlc_DocIdUrl xmlns="dc2e72fa-f2bf-4b7e-897e-98e66666beee">
      <Url>https://telefilm.sharepoint.com/sites/TheRebrandGroup/_layouts/15/DocIdRedir.aspx?ID=CMFREL-1750552771-5259</Url>
      <Description>CMFREL-1750552771-5259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AF1AD8B-E7B7-408E-9EEF-0648B29B6AE3}">
  <ds:schemaRefs>
    <ds:schemaRef ds:uri="http://schemas.microsoft.com/office/2006/metadata/properties"/>
    <ds:schemaRef ds:uri="http://schemas.microsoft.com/office/infopath/2007/PartnerControls"/>
    <ds:schemaRef ds:uri="995c7fa0-c7ce-4135-b1bb-e7af7b680b45"/>
    <ds:schemaRef ds:uri="dc2e72fa-f2bf-4b7e-897e-98e66666beee"/>
  </ds:schemaRefs>
</ds:datastoreItem>
</file>

<file path=customXml/itemProps2.xml><?xml version="1.0" encoding="utf-8"?>
<ds:datastoreItem xmlns:ds="http://schemas.openxmlformats.org/officeDocument/2006/customXml" ds:itemID="{9EDBF975-8639-493E-88AA-9B6524BAF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1E661A-6627-4BDB-A59B-F7BBDC73BD03}">
  <ds:schemaRefs>
    <ds:schemaRef ds:uri="http://schemas.microsoft.com/sharepoint/v3/contenttype/forms"/>
  </ds:schemaRefs>
</ds:datastoreItem>
</file>

<file path=customXml/itemProps4.xml><?xml version="1.0" encoding="utf-8"?>
<ds:datastoreItem xmlns:ds="http://schemas.openxmlformats.org/officeDocument/2006/customXml" ds:itemID="{95214DB9-2944-479E-87CD-4C67B50BE1E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Sommaire (protégé)</vt:lpstr>
      <vt:lpstr>Détail</vt:lpstr>
      <vt:lpstr>Mouv. trés.</vt:lpstr>
      <vt:lpstr>Instructions</vt:lpstr>
      <vt:lpstr>Détail!Impression_des_titres</vt:lpstr>
      <vt:lpstr>Détail!Zone_d_impression</vt:lpstr>
      <vt:lpstr>'Sommaire (protégé)'!Zone_d_impression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2023-04-06T18:52:37Z</cp:lastPrinted>
  <dcterms:created xsi:type="dcterms:W3CDTF">2004-11-22T17:14:34Z</dcterms:created>
  <dcterms:modified xsi:type="dcterms:W3CDTF">2025-04-22T15:35:34Z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b753e1d9-6a8a-43b0-9cbb-44763da177a6</vt:lpwstr>
  </property>
</Properties>
</file>